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"/>
    </mc:Choice>
  </mc:AlternateContent>
  <bookViews>
    <workbookView xWindow="0" yWindow="0" windowWidth="20355" windowHeight="7680"/>
  </bookViews>
  <sheets>
    <sheet name="PEGAR AQUÍ" sheetId="8" r:id="rId1"/>
    <sheet name="R-DC-86 V.01" sheetId="6" r:id="rId2"/>
    <sheet name="R-DC-87 V,01" sheetId="3" r:id="rId3"/>
    <sheet name="R-GF-08 V.03" sheetId="5" r:id="rId4"/>
  </sheets>
  <definedNames>
    <definedName name="_xlnm.Print_Titles" localSheetId="1">'R-DC-86 V.01'!$1:$9</definedName>
  </definedNames>
  <calcPr calcId="152511" refMode="R1C1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10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F11" i="5" l="1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10" i="5"/>
  <c r="H10" i="5" s="1"/>
  <c r="C10" i="6"/>
  <c r="B10" i="6"/>
  <c r="A10" i="6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10" i="5"/>
  <c r="C49" i="5"/>
  <c r="C48" i="5"/>
  <c r="C47" i="5"/>
  <c r="C46" i="5"/>
  <c r="C45" i="5"/>
  <c r="C44" i="5"/>
  <c r="C43" i="5"/>
  <c r="C42" i="5"/>
  <c r="C41" i="5"/>
  <c r="C4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10" i="5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9" i="3"/>
  <c r="H17" i="5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</calcChain>
</file>

<file path=xl/sharedStrings.xml><?xml version="1.0" encoding="utf-8"?>
<sst xmlns="http://schemas.openxmlformats.org/spreadsheetml/2006/main" count="305" uniqueCount="180">
  <si>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</si>
  <si>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</si>
  <si>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</si>
  <si>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</si>
  <si>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</si>
  <si>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</si>
  <si>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</si>
  <si>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</si>
  <si>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</si>
  <si>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ASIGNATURA:</t>
  </si>
  <si>
    <t>CÓDIGO ASIGNATURA: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</si>
  <si>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</si>
  <si>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</si>
  <si>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</si>
  <si>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</si>
  <si>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</si>
  <si>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</si>
  <si>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</si>
  <si>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</si>
  <si>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</si>
  <si>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</si>
  <si>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</si>
  <si>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</si>
  <si>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</si>
  <si>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</si>
  <si>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</si>
  <si>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</si>
  <si>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</si>
  <si>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</si>
  <si>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</si>
  <si>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</si>
  <si>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</si>
  <si>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</si>
  <si>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</si>
  <si>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</si>
  <si>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</si>
  <si>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</si>
  <si>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</si>
  <si>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</si>
  <si>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</si>
  <si>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</si>
  <si>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</si>
  <si>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</si>
  <si>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</si>
  <si>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</si>
  <si>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</si>
  <si>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</si>
  <si>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</si>
  <si>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</si>
  <si>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</si>
  <si>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</si>
  <si>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</si>
  <si>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</si>
  <si>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</si>
  <si>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</si>
  <si>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</si>
  <si>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</si>
  <si>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</si>
  <si>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</si>
  <si>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</si>
  <si>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</si>
  <si>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</si>
  <si>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</si>
  <si>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</si>
  <si>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</si>
  <si>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</si>
  <si>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</si>
  <si>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</si>
  <si>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</si>
  <si>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</si>
  <si>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</si>
  <si>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</si>
  <si>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</si>
  <si>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</si>
  <si>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</si>
  <si>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</si>
  <si>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</si>
  <si>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</si>
  <si>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>TECNOLOGÍA EN MANEJO DE PETRÓLEO Y GAS EN SUPERFICIE</t>
  </si>
  <si>
    <t>TPG403 TERMODINÁMICA DE HIDROCARBUROS - 4 CRÉDITOS - 4 HORAS SEMANALES</t>
  </si>
  <si>
    <t>4 HORAS SEMANALES - $ 134025</t>
  </si>
  <si>
    <t>BANCOLOMBIA AHORROS 793-624562-53</t>
  </si>
  <si>
    <t>COOPROFESORES AHORROS 11-026839-8</t>
  </si>
  <si>
    <t>NAVARRO ARIAS</t>
  </si>
  <si>
    <t>HILDA</t>
  </si>
  <si>
    <t>navarrohilda@hotmail.es</t>
  </si>
  <si>
    <t>NOCTURNA</t>
  </si>
  <si>
    <t>LQ-00148861</t>
  </si>
  <si>
    <t>ROMERO QUIROGA</t>
  </si>
  <si>
    <t>DIEGO ARMANDO</t>
  </si>
  <si>
    <t>ARMANDO4238@HOTMAIL.COM</t>
  </si>
  <si>
    <t>LQ-00151706</t>
  </si>
  <si>
    <t>GIL CENTENO</t>
  </si>
  <si>
    <t>JUAN FELIPE</t>
  </si>
  <si>
    <t>MASTEMA_07@HOTMAIL.COM</t>
  </si>
  <si>
    <t>LQ-00153031</t>
  </si>
  <si>
    <t>CHACON PACHECO</t>
  </si>
  <si>
    <t>YURLEY ANDREA</t>
  </si>
  <si>
    <t>YURLEY-CHACON@HOTMAIL.COM</t>
  </si>
  <si>
    <t>LQ-00149361</t>
  </si>
  <si>
    <t>BANCO DE BOGOTÁ AHORROS 305-057929</t>
  </si>
  <si>
    <t>DIAZ GUTIERREZ</t>
  </si>
  <si>
    <t>YESIKA JULIANA</t>
  </si>
  <si>
    <t>YJDIAZ@HOTMAIL.COM</t>
  </si>
  <si>
    <t>PICO SILVA</t>
  </si>
  <si>
    <t>YAN CARLOS</t>
  </si>
  <si>
    <t>YAN.PIICO@GMAIL.COM</t>
  </si>
  <si>
    <t>LQ-00152091</t>
  </si>
  <si>
    <t>MORENO GONZALEZ</t>
  </si>
  <si>
    <t>PABLO DAVID</t>
  </si>
  <si>
    <t>sergiom926@hotmail.com</t>
  </si>
  <si>
    <t>LQ-00154142</t>
  </si>
  <si>
    <t>GUERRERO LOPEZ</t>
  </si>
  <si>
    <t>KELLY ANDREA</t>
  </si>
  <si>
    <t>ANDREITAKIUT_16@HOTMAIL.COM</t>
  </si>
  <si>
    <t>LQ-00153104</t>
  </si>
  <si>
    <t>BBVA AHORROS 736-003229</t>
  </si>
  <si>
    <t>GARCIA VARGAS</t>
  </si>
  <si>
    <t>SERGIO ALEJANDRO</t>
  </si>
  <si>
    <t>seralegarvar@gmail.com</t>
  </si>
  <si>
    <t>LQ-00153903</t>
  </si>
  <si>
    <t>CASTIBLANCO MACIAS</t>
  </si>
  <si>
    <t>ANDRES GUSTAVO</t>
  </si>
  <si>
    <t>agustavo_20@live.com</t>
  </si>
  <si>
    <t>LQ-00155185</t>
  </si>
  <si>
    <t>CABEZA BONILLA</t>
  </si>
  <si>
    <t>CESAR ANDRES</t>
  </si>
  <si>
    <t>cesarcabeza.cc@gmail.com</t>
  </si>
  <si>
    <t>LQ-00150568</t>
  </si>
  <si>
    <t>DIEGO FERNANDO</t>
  </si>
  <si>
    <t>diegofernandog@gmail.com</t>
  </si>
  <si>
    <t>LQ-00150650</t>
  </si>
  <si>
    <t>VELASCO GALVIS</t>
  </si>
  <si>
    <t>RUDY MELISSA</t>
  </si>
  <si>
    <t>rudimey025@hotmail.com</t>
  </si>
  <si>
    <t>LQ-00157582</t>
  </si>
  <si>
    <t>BAUTISTA CALA</t>
  </si>
  <si>
    <t>XIOMARA ANDREA</t>
  </si>
  <si>
    <t>xiomyandrea48@hotmail.com</t>
  </si>
  <si>
    <t>LQ-00157589</t>
  </si>
  <si>
    <t>DAVIVIENDA AHORROS 0487-0002283-2</t>
  </si>
  <si>
    <t>JAIMES SIERRA</t>
  </si>
  <si>
    <t>CARLOS HUMBERTO</t>
  </si>
  <si>
    <t>cjaimes_120@hotmail.com</t>
  </si>
  <si>
    <t>LQ-00156141</t>
  </si>
  <si>
    <t>VARGAS CALDERON</t>
  </si>
  <si>
    <t>CARLOS ANDRES</t>
  </si>
  <si>
    <t>carlosvargas917@hotmail.com</t>
  </si>
  <si>
    <t>LQ-00157980</t>
  </si>
  <si>
    <t>ROJAS LOZANO</t>
  </si>
  <si>
    <t>NORQUIS NORELA</t>
  </si>
  <si>
    <t>shadabra@hotmail.com</t>
  </si>
  <si>
    <t>LQ-00157881</t>
  </si>
  <si>
    <t>PINEDA LOBO</t>
  </si>
  <si>
    <t>LUIS EDUARDO</t>
  </si>
  <si>
    <t>luiispiiineda.25@gmail.com</t>
  </si>
  <si>
    <t>LQ-00158006</t>
  </si>
  <si>
    <t>BARAJAS BOLIVAR</t>
  </si>
  <si>
    <t>EDWIN GUSTAVO</t>
  </si>
  <si>
    <t>edwinvinci@hotmail.com</t>
  </si>
  <si>
    <t>LQ-00157093</t>
  </si>
  <si>
    <t>DIAZ ORDOÑEZ</t>
  </si>
  <si>
    <t>CRISTIAN JAVIER</t>
  </si>
  <si>
    <t>JAVIER10_1994@HOTMAIL.COM</t>
  </si>
  <si>
    <t>LQ-00158231</t>
  </si>
  <si>
    <t xml:space="preserve">ASIGNATURA: Termodinamica </t>
  </si>
  <si>
    <t>GRUPO: 18:30PM 21:30PM</t>
  </si>
  <si>
    <t xml:space="preserve">DOCENTE: LUIS DUARTE </t>
  </si>
  <si>
    <t>GRASS PALOMINO</t>
  </si>
  <si>
    <t>JOSE WILSON</t>
  </si>
  <si>
    <t>JWGRASSP84@HOTMAIL.ES</t>
  </si>
  <si>
    <t>LQ-00157237</t>
  </si>
  <si>
    <t>LQ-00157968</t>
  </si>
  <si>
    <t>edula_23@hotmail.com</t>
  </si>
  <si>
    <t>EDWING JOHANY</t>
  </si>
  <si>
    <t>LEON ALBARACIN</t>
  </si>
  <si>
    <t>LQ-00155607</t>
  </si>
  <si>
    <t>mar_andres25@hotmail.com</t>
  </si>
  <si>
    <t>MARLON ANDRES</t>
  </si>
  <si>
    <t>TARAZONA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</si>
</sst>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3" applyFont="1" applyBorder="1" applyAlignment="1">
      <alignment vertical="center" wrapText="1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8" xfId="4" applyFont="1" applyBorder="1"/>
    <xf numFmtId="0" fontId="4" fillId="0" borderId="10" xfId="4" applyFont="1" applyBorder="1" applyAlignment="1"/>
    <xf numFmtId="0" fontId="4" fillId="0" borderId="11" xfId="4" applyFont="1" applyFill="1" applyBorder="1" applyAlignment="1"/>
    <xf numFmtId="3" fontId="4" fillId="0" borderId="13" xfId="4" applyNumberFormat="1" applyFont="1" applyBorder="1" applyAlignment="1"/>
    <xf numFmtId="0" fontId="4" fillId="0" borderId="4" xfId="4" applyFont="1" applyFill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44" fontId="4" fillId="0" borderId="5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3" fontId="26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1" xfId="0" applyFont="1" applyBorder="1"/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8" xfId="0" applyFont="1" applyBorder="1"/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19" fillId="0" borderId="4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22" fontId="25" fillId="0" borderId="16" xfId="0" applyNumberFormat="1" applyFont="1" applyFill="1" applyBorder="1" applyAlignment="1">
      <alignment horizontal="right" wrapText="1"/>
    </xf>
    <xf numFmtId="0" fontId="25" fillId="0" borderId="16" xfId="0" applyFont="1" applyFill="1" applyBorder="1" applyAlignment="1">
      <alignment wrapText="1"/>
    </xf>
    <xf numFmtId="0" fontId="25" fillId="0" borderId="16" xfId="0" applyFont="1" applyFill="1" applyBorder="1" applyAlignment="1">
      <alignment horizontal="right" wrapText="1"/>
    </xf>
    <xf numFmtId="14" fontId="25" fillId="0" borderId="16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25" fillId="0" borderId="0" xfId="0" applyFont="1" applyFill="1"/>
    <xf numFmtId="0" fontId="5" fillId="0" borderId="1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266700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52</xdr:row>
      <xdr:rowOff>257175</xdr:rowOff>
    </xdr:from>
    <xdr:to>
      <xdr:col>5</xdr:col>
      <xdr:colOff>409575</xdr:colOff>
      <xdr:row>52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52</xdr:row>
      <xdr:rowOff>257175</xdr:rowOff>
    </xdr:from>
    <xdr:to>
      <xdr:col>7</xdr:col>
      <xdr:colOff>1409700</xdr:colOff>
      <xdr:row>52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87"/>
  <sheetViews>
    <sheetView tabSelected="1" topLeftCell="A12" workbookViewId="0">
      <selection activeCell="A33" sqref="A33"/>
    </sheetView>
  </sheetViews>
  <sheetFormatPr baseColWidth="10" defaultRowHeight="15" x14ac:dyDescent="0.25"/>
  <cols>
    <col min="1" max="1" width="15.7109375" style="53" customWidth="1"/>
    <col min="2" max="2" width="27.85546875" style="53" customWidth="1"/>
    <col min="3" max="4" width="24.7109375" style="53" customWidth="1"/>
    <col min="5" max="5" width="29.7109375" style="53" customWidth="1"/>
    <col min="6" max="6" width="11.42578125" style="53"/>
    <col min="7" max="7" width="29.140625" style="53" customWidth="1"/>
    <col min="8" max="8" width="13.28515625" style="53" customWidth="1"/>
    <col min="9" max="9" width="22.42578125" style="53" customWidth="1"/>
    <col min="10" max="10" width="31.7109375" style="53" bestFit="1" customWidth="1"/>
    <col min="11" max="11" width="16.85546875" style="53" customWidth="1"/>
    <col min="12" max="12" width="39.28515625" style="53" customWidth="1"/>
    <col min="13" max="13" width="13.5703125" style="53" customWidth="1"/>
    <col min="14" max="16384" width="11.42578125" style="53"/>
  </cols>
  <sheetData>
    <row r="1" spans="1:13" customFormat="1" ht="9.75" customHeight="1" x14ac:dyDescent="0.25">
      <c r="A1" s="1"/>
      <c r="B1" s="106"/>
      <c r="C1" s="106"/>
      <c r="D1" s="106"/>
      <c r="E1" s="106"/>
      <c r="F1" s="106"/>
      <c r="G1" s="106"/>
      <c r="H1" s="106"/>
    </row>
    <row r="2" spans="1:13" customFormat="1" ht="18" x14ac:dyDescent="0.25">
      <c r="A2" s="9"/>
      <c r="B2" s="107" t="s">
        <v>15</v>
      </c>
      <c r="C2" s="107"/>
      <c r="D2" s="107"/>
      <c r="E2" s="107"/>
      <c r="F2" s="107"/>
      <c r="G2" s="107"/>
      <c r="H2" s="107"/>
    </row>
    <row r="3" spans="1:13" customFormat="1" ht="17.25" x14ac:dyDescent="0.3">
      <c r="A3" s="108" t="s">
        <v>16</v>
      </c>
      <c r="B3" s="108"/>
      <c r="C3" s="108"/>
      <c r="D3" s="108"/>
      <c r="E3" s="108"/>
      <c r="F3" s="108"/>
      <c r="G3" s="108"/>
      <c r="H3" s="108"/>
    </row>
    <row r="4" spans="1:13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13" customFormat="1" ht="18" customHeight="1" x14ac:dyDescent="0.25">
      <c r="A5" s="109" t="s">
        <v>165</v>
      </c>
      <c r="B5" s="109"/>
      <c r="C5" s="109"/>
      <c r="D5" s="110" t="s">
        <v>167</v>
      </c>
      <c r="E5" s="111"/>
      <c r="F5" s="50"/>
      <c r="G5" s="50"/>
      <c r="H5" s="50"/>
    </row>
    <row r="6" spans="1:13" s="8" customFormat="1" ht="18" customHeight="1" x14ac:dyDescent="0.2">
      <c r="A6" s="109" t="s">
        <v>10</v>
      </c>
      <c r="B6" s="109"/>
      <c r="C6" s="109"/>
      <c r="D6" s="49" t="s">
        <v>166</v>
      </c>
      <c r="E6" s="49" t="s">
        <v>13</v>
      </c>
      <c r="F6" s="50"/>
      <c r="G6" s="50"/>
      <c r="H6" s="50"/>
    </row>
    <row r="7" spans="1:13" s="8" customFormat="1" ht="11.25" customHeight="1" x14ac:dyDescent="0.2">
      <c r="A7" s="51"/>
      <c r="B7" s="51"/>
      <c r="C7" s="51"/>
      <c r="D7" s="51"/>
      <c r="E7" s="51"/>
      <c r="F7" s="51"/>
      <c r="G7" s="51"/>
      <c r="H7" s="51"/>
    </row>
    <row r="8" spans="1:13" ht="39" thickBot="1" x14ac:dyDescent="0.3">
      <c r="A8" s="52" t="s">
        <v>54</v>
      </c>
      <c r="B8" s="52" t="s">
        <v>55</v>
      </c>
      <c r="C8" s="52" t="s">
        <v>56</v>
      </c>
      <c r="D8" s="52" t="s">
        <v>57</v>
      </c>
      <c r="E8" s="52" t="s">
        <v>58</v>
      </c>
      <c r="F8" s="52" t="s">
        <v>59</v>
      </c>
      <c r="G8" s="52" t="s">
        <v>60</v>
      </c>
      <c r="H8" s="52" t="s">
        <v>61</v>
      </c>
      <c r="I8" s="52" t="s">
        <v>62</v>
      </c>
      <c r="J8" s="52" t="s">
        <v>63</v>
      </c>
      <c r="K8" s="52" t="s">
        <v>64</v>
      </c>
      <c r="L8" s="52" t="s">
        <v>65</v>
      </c>
      <c r="M8" s="52" t="s">
        <v>66</v>
      </c>
    </row>
    <row r="9" spans="1:13" s="103" customFormat="1" ht="15.75" customHeight="1" thickBot="1" x14ac:dyDescent="0.25">
      <c r="A9" s="99">
        <v>42345.717037037037</v>
      </c>
      <c r="B9" s="100" t="s">
        <v>83</v>
      </c>
      <c r="C9" s="100" t="s">
        <v>84</v>
      </c>
      <c r="D9" s="101">
        <v>1095828584</v>
      </c>
      <c r="E9" s="100" t="s">
        <v>85</v>
      </c>
      <c r="F9" s="101">
        <v>3174101506</v>
      </c>
      <c r="G9" s="100" t="s">
        <v>78</v>
      </c>
      <c r="H9" s="100" t="s">
        <v>86</v>
      </c>
      <c r="I9" s="100" t="s">
        <v>79</v>
      </c>
      <c r="J9" s="100" t="s">
        <v>80</v>
      </c>
      <c r="K9" s="100" t="s">
        <v>87</v>
      </c>
      <c r="L9" s="100" t="s">
        <v>81</v>
      </c>
      <c r="M9" s="102">
        <v>42342</v>
      </c>
    </row>
    <row r="10" spans="1:13" s="103" customFormat="1" ht="14.25" customHeight="1" thickBot="1" x14ac:dyDescent="0.25">
      <c r="A10" s="99">
        <v>42346.897789351853</v>
      </c>
      <c r="B10" s="100" t="s">
        <v>88</v>
      </c>
      <c r="C10" s="100" t="s">
        <v>89</v>
      </c>
      <c r="D10" s="101">
        <v>1102380884</v>
      </c>
      <c r="E10" s="100" t="s">
        <v>90</v>
      </c>
      <c r="F10" s="101">
        <v>3133577399</v>
      </c>
      <c r="G10" s="100" t="s">
        <v>78</v>
      </c>
      <c r="H10" s="100" t="s">
        <v>86</v>
      </c>
      <c r="I10" s="100" t="s">
        <v>79</v>
      </c>
      <c r="J10" s="100" t="s">
        <v>80</v>
      </c>
      <c r="K10" s="100" t="s">
        <v>91</v>
      </c>
      <c r="L10" s="100" t="s">
        <v>81</v>
      </c>
      <c r="M10" s="102">
        <v>42345</v>
      </c>
    </row>
    <row r="11" spans="1:13" s="103" customFormat="1" ht="13.5" customHeight="1" thickBot="1" x14ac:dyDescent="0.25">
      <c r="A11" s="99">
        <v>42347.466516203705</v>
      </c>
      <c r="B11" s="100" t="s">
        <v>92</v>
      </c>
      <c r="C11" s="100" t="s">
        <v>93</v>
      </c>
      <c r="D11" s="101">
        <v>1098752797</v>
      </c>
      <c r="E11" s="100" t="s">
        <v>94</v>
      </c>
      <c r="F11" s="101">
        <v>3168230883</v>
      </c>
      <c r="G11" s="100" t="s">
        <v>78</v>
      </c>
      <c r="H11" s="100" t="s">
        <v>86</v>
      </c>
      <c r="I11" s="100" t="s">
        <v>79</v>
      </c>
      <c r="J11" s="100" t="s">
        <v>80</v>
      </c>
      <c r="K11" s="100" t="s">
        <v>95</v>
      </c>
      <c r="L11" s="100" t="s">
        <v>81</v>
      </c>
      <c r="M11" s="102">
        <v>42347</v>
      </c>
    </row>
    <row r="12" spans="1:13" s="103" customFormat="1" ht="12.75" customHeight="1" thickBot="1" x14ac:dyDescent="0.25">
      <c r="A12" s="99">
        <v>42347.5075</v>
      </c>
      <c r="B12" s="100" t="s">
        <v>96</v>
      </c>
      <c r="C12" s="100" t="s">
        <v>97</v>
      </c>
      <c r="D12" s="101">
        <v>1098773078</v>
      </c>
      <c r="E12" s="100" t="s">
        <v>98</v>
      </c>
      <c r="F12" s="101">
        <v>3158440155</v>
      </c>
      <c r="G12" s="100" t="s">
        <v>78</v>
      </c>
      <c r="H12" s="100" t="s">
        <v>86</v>
      </c>
      <c r="I12" s="100" t="s">
        <v>79</v>
      </c>
      <c r="J12" s="100" t="s">
        <v>80</v>
      </c>
      <c r="K12" s="100" t="s">
        <v>99</v>
      </c>
      <c r="L12" s="100" t="s">
        <v>100</v>
      </c>
      <c r="M12" s="102">
        <v>42342</v>
      </c>
    </row>
    <row r="13" spans="1:13" s="103" customFormat="1" ht="15" customHeight="1" thickBot="1" x14ac:dyDescent="0.25">
      <c r="A13" s="99">
        <v>42347.510960648149</v>
      </c>
      <c r="B13" s="100" t="s">
        <v>101</v>
      </c>
      <c r="C13" s="100" t="s">
        <v>102</v>
      </c>
      <c r="D13" s="101">
        <v>1102379910</v>
      </c>
      <c r="E13" s="100" t="s">
        <v>103</v>
      </c>
      <c r="F13" s="101">
        <v>3132027212</v>
      </c>
      <c r="G13" s="100" t="s">
        <v>78</v>
      </c>
      <c r="H13" s="100" t="s">
        <v>86</v>
      </c>
      <c r="I13" s="100" t="s">
        <v>79</v>
      </c>
      <c r="J13" s="100" t="s">
        <v>80</v>
      </c>
      <c r="K13" s="100" t="s">
        <v>99</v>
      </c>
      <c r="L13" s="104" t="s">
        <v>100</v>
      </c>
      <c r="M13" s="102">
        <v>42342</v>
      </c>
    </row>
    <row r="14" spans="1:13" s="103" customFormat="1" ht="15.75" customHeight="1" thickBot="1" x14ac:dyDescent="0.25">
      <c r="A14" s="99">
        <v>42347.634513888886</v>
      </c>
      <c r="B14" s="100" t="s">
        <v>104</v>
      </c>
      <c r="C14" s="100" t="s">
        <v>105</v>
      </c>
      <c r="D14" s="101">
        <v>1098792365</v>
      </c>
      <c r="E14" s="100" t="s">
        <v>106</v>
      </c>
      <c r="F14" s="101">
        <v>3105529987</v>
      </c>
      <c r="G14" s="100" t="s">
        <v>78</v>
      </c>
      <c r="H14" s="100" t="s">
        <v>86</v>
      </c>
      <c r="I14" s="100" t="s">
        <v>79</v>
      </c>
      <c r="J14" s="100" t="s">
        <v>80</v>
      </c>
      <c r="K14" s="100" t="s">
        <v>107</v>
      </c>
      <c r="L14" s="104" t="s">
        <v>82</v>
      </c>
      <c r="M14" s="102">
        <v>42345</v>
      </c>
    </row>
    <row r="15" spans="1:13" s="103" customFormat="1" ht="13.5" customHeight="1" thickBot="1" x14ac:dyDescent="0.25">
      <c r="A15" s="99">
        <v>42347.709409722222</v>
      </c>
      <c r="B15" s="100" t="s">
        <v>108</v>
      </c>
      <c r="C15" s="100" t="s">
        <v>109</v>
      </c>
      <c r="D15" s="101">
        <v>1098787757</v>
      </c>
      <c r="E15" s="100" t="s">
        <v>110</v>
      </c>
      <c r="F15" s="101">
        <v>3185910168</v>
      </c>
      <c r="G15" s="100" t="s">
        <v>78</v>
      </c>
      <c r="H15" s="100" t="s">
        <v>86</v>
      </c>
      <c r="I15" s="100" t="s">
        <v>79</v>
      </c>
      <c r="J15" s="100" t="s">
        <v>80</v>
      </c>
      <c r="K15" s="100" t="s">
        <v>111</v>
      </c>
      <c r="L15" s="100" t="s">
        <v>81</v>
      </c>
      <c r="M15" s="102">
        <v>42347</v>
      </c>
    </row>
    <row r="16" spans="1:13" s="103" customFormat="1" ht="15.75" customHeight="1" thickBot="1" x14ac:dyDescent="0.25">
      <c r="A16" s="99">
        <v>42347.492245370369</v>
      </c>
      <c r="B16" s="100" t="s">
        <v>112</v>
      </c>
      <c r="C16" s="100" t="s">
        <v>113</v>
      </c>
      <c r="D16" s="101">
        <v>1102372417</v>
      </c>
      <c r="E16" s="105" t="s">
        <v>114</v>
      </c>
      <c r="F16" s="101">
        <v>3178866534</v>
      </c>
      <c r="G16" s="100" t="s">
        <v>78</v>
      </c>
      <c r="H16" s="100" t="s">
        <v>86</v>
      </c>
      <c r="I16" s="100" t="s">
        <v>79</v>
      </c>
      <c r="J16" s="100" t="s">
        <v>80</v>
      </c>
      <c r="K16" s="100" t="s">
        <v>115</v>
      </c>
      <c r="L16" s="100" t="s">
        <v>82</v>
      </c>
      <c r="M16" s="102">
        <v>42347</v>
      </c>
    </row>
    <row r="17" spans="1:26" s="103" customFormat="1" ht="13.5" customHeight="1" thickBot="1" x14ac:dyDescent="0.25">
      <c r="A17" s="99">
        <v>42348.657835648148</v>
      </c>
      <c r="B17" s="100" t="s">
        <v>117</v>
      </c>
      <c r="C17" s="100" t="s">
        <v>118</v>
      </c>
      <c r="D17" s="101">
        <v>1098746336</v>
      </c>
      <c r="E17" s="100" t="s">
        <v>119</v>
      </c>
      <c r="F17" s="101">
        <v>367340940</v>
      </c>
      <c r="G17" s="100" t="s">
        <v>78</v>
      </c>
      <c r="H17" s="100" t="s">
        <v>86</v>
      </c>
      <c r="I17" s="100" t="s">
        <v>79</v>
      </c>
      <c r="J17" s="100" t="s">
        <v>80</v>
      </c>
      <c r="K17" s="100" t="s">
        <v>120</v>
      </c>
      <c r="L17" s="100" t="s">
        <v>100</v>
      </c>
      <c r="M17" s="102">
        <v>42348</v>
      </c>
    </row>
    <row r="18" spans="1:26" s="103" customFormat="1" ht="13.5" customHeight="1" thickBot="1" x14ac:dyDescent="0.25">
      <c r="A18" s="99">
        <v>42348.663472222222</v>
      </c>
      <c r="B18" s="100" t="s">
        <v>121</v>
      </c>
      <c r="C18" s="100" t="s">
        <v>122</v>
      </c>
      <c r="D18" s="101">
        <v>1098726226</v>
      </c>
      <c r="E18" s="100" t="s">
        <v>123</v>
      </c>
      <c r="F18" s="101">
        <v>3182167099</v>
      </c>
      <c r="G18" s="100" t="s">
        <v>78</v>
      </c>
      <c r="H18" s="100" t="s">
        <v>86</v>
      </c>
      <c r="I18" s="100" t="s">
        <v>79</v>
      </c>
      <c r="J18" s="100" t="s">
        <v>80</v>
      </c>
      <c r="K18" s="100" t="s">
        <v>124</v>
      </c>
      <c r="L18" s="100" t="s">
        <v>81</v>
      </c>
      <c r="M18" s="102">
        <v>42348</v>
      </c>
    </row>
    <row r="19" spans="1:26" s="103" customFormat="1" ht="17.25" customHeight="1" thickBot="1" x14ac:dyDescent="0.25">
      <c r="A19" s="99">
        <v>42348.67523148148</v>
      </c>
      <c r="B19" s="100" t="s">
        <v>125</v>
      </c>
      <c r="C19" s="100" t="s">
        <v>126</v>
      </c>
      <c r="D19" s="101">
        <v>1098749430</v>
      </c>
      <c r="E19" s="100" t="s">
        <v>127</v>
      </c>
      <c r="F19" s="101">
        <v>3185332885</v>
      </c>
      <c r="G19" s="100" t="s">
        <v>78</v>
      </c>
      <c r="H19" s="100" t="s">
        <v>86</v>
      </c>
      <c r="I19" s="100" t="s">
        <v>79</v>
      </c>
      <c r="J19" s="100" t="s">
        <v>80</v>
      </c>
      <c r="K19" s="100" t="s">
        <v>128</v>
      </c>
      <c r="L19" s="100" t="s">
        <v>81</v>
      </c>
      <c r="M19" s="102">
        <v>42348</v>
      </c>
    </row>
    <row r="20" spans="1:26" s="103" customFormat="1" ht="15.75" customHeight="1" thickBot="1" x14ac:dyDescent="0.25">
      <c r="A20" s="99">
        <v>42349.242106481484</v>
      </c>
      <c r="B20" s="100" t="s">
        <v>117</v>
      </c>
      <c r="C20" s="100" t="s">
        <v>129</v>
      </c>
      <c r="D20" s="101">
        <v>91514521</v>
      </c>
      <c r="E20" s="100" t="s">
        <v>130</v>
      </c>
      <c r="F20" s="101">
        <v>3167340951</v>
      </c>
      <c r="G20" s="100" t="s">
        <v>78</v>
      </c>
      <c r="H20" s="100" t="s">
        <v>86</v>
      </c>
      <c r="I20" s="100" t="s">
        <v>79</v>
      </c>
      <c r="J20" s="100" t="s">
        <v>80</v>
      </c>
      <c r="K20" s="100" t="s">
        <v>131</v>
      </c>
      <c r="L20" s="100" t="s">
        <v>82</v>
      </c>
      <c r="M20" s="102">
        <v>42349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s="103" customFormat="1" ht="14.25" customHeight="1" thickBot="1" x14ac:dyDescent="0.25">
      <c r="A21" s="99">
        <v>42352.449641203704</v>
      </c>
      <c r="B21" s="100" t="s">
        <v>132</v>
      </c>
      <c r="C21" s="100" t="s">
        <v>133</v>
      </c>
      <c r="D21" s="101">
        <v>1095829590</v>
      </c>
      <c r="E21" s="100" t="s">
        <v>134</v>
      </c>
      <c r="F21" s="101">
        <v>3168432298</v>
      </c>
      <c r="G21" s="100" t="s">
        <v>78</v>
      </c>
      <c r="H21" s="100" t="s">
        <v>86</v>
      </c>
      <c r="I21" s="100" t="s">
        <v>79</v>
      </c>
      <c r="J21" s="100" t="s">
        <v>80</v>
      </c>
      <c r="K21" s="100" t="s">
        <v>135</v>
      </c>
      <c r="L21" s="100" t="s">
        <v>82</v>
      </c>
      <c r="M21" s="102">
        <v>42352</v>
      </c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103" customFormat="1" ht="14.25" customHeight="1" thickBot="1" x14ac:dyDescent="0.25">
      <c r="A22" s="99">
        <v>42352.45103009259</v>
      </c>
      <c r="B22" s="100" t="s">
        <v>136</v>
      </c>
      <c r="C22" s="100" t="s">
        <v>137</v>
      </c>
      <c r="D22" s="101">
        <v>1101693821</v>
      </c>
      <c r="E22" s="100" t="s">
        <v>138</v>
      </c>
      <c r="F22" s="101">
        <v>3173145563</v>
      </c>
      <c r="G22" s="100" t="s">
        <v>78</v>
      </c>
      <c r="H22" s="100" t="s">
        <v>86</v>
      </c>
      <c r="I22" s="100" t="s">
        <v>79</v>
      </c>
      <c r="J22" s="100" t="s">
        <v>80</v>
      </c>
      <c r="K22" s="100" t="s">
        <v>139</v>
      </c>
      <c r="L22" s="100" t="s">
        <v>82</v>
      </c>
      <c r="M22" s="102">
        <v>42352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103" customFormat="1" ht="17.25" customHeight="1" thickBot="1" x14ac:dyDescent="0.25">
      <c r="A23" s="99">
        <v>42352.506643518522</v>
      </c>
      <c r="B23" s="100" t="s">
        <v>141</v>
      </c>
      <c r="C23" s="100" t="s">
        <v>142</v>
      </c>
      <c r="D23" s="101">
        <v>1095928305</v>
      </c>
      <c r="E23" s="100" t="s">
        <v>143</v>
      </c>
      <c r="F23" s="101">
        <v>3003505148</v>
      </c>
      <c r="G23" s="100" t="s">
        <v>78</v>
      </c>
      <c r="H23" s="100" t="s">
        <v>86</v>
      </c>
      <c r="I23" s="100" t="s">
        <v>79</v>
      </c>
      <c r="J23" s="100" t="s">
        <v>80</v>
      </c>
      <c r="K23" s="100" t="s">
        <v>144</v>
      </c>
      <c r="L23" s="100" t="s">
        <v>140</v>
      </c>
      <c r="M23" s="102">
        <v>42349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103" customFormat="1" ht="13.5" customHeight="1" thickBot="1" x14ac:dyDescent="0.25">
      <c r="A24" s="99">
        <v>42352.618402777778</v>
      </c>
      <c r="B24" s="100" t="s">
        <v>145</v>
      </c>
      <c r="C24" s="100" t="s">
        <v>146</v>
      </c>
      <c r="D24" s="101">
        <v>1095925846</v>
      </c>
      <c r="E24" s="100" t="s">
        <v>147</v>
      </c>
      <c r="F24" s="101">
        <v>3186148043</v>
      </c>
      <c r="G24" s="100" t="s">
        <v>78</v>
      </c>
      <c r="H24" s="100" t="s">
        <v>86</v>
      </c>
      <c r="I24" s="100" t="s">
        <v>79</v>
      </c>
      <c r="J24" s="100" t="s">
        <v>80</v>
      </c>
      <c r="K24" s="100" t="s">
        <v>148</v>
      </c>
      <c r="L24" s="100" t="s">
        <v>82</v>
      </c>
      <c r="M24" s="102">
        <v>42352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s="103" customFormat="1" ht="12.75" customHeight="1" thickBot="1" x14ac:dyDescent="0.25">
      <c r="A25" s="99">
        <v>42352.630983796298</v>
      </c>
      <c r="B25" s="100" t="s">
        <v>149</v>
      </c>
      <c r="C25" s="100" t="s">
        <v>150</v>
      </c>
      <c r="D25" s="101">
        <v>49556700</v>
      </c>
      <c r="E25" s="100" t="s">
        <v>151</v>
      </c>
      <c r="F25" s="101">
        <v>3154383420</v>
      </c>
      <c r="G25" s="100" t="s">
        <v>78</v>
      </c>
      <c r="H25" s="100" t="s">
        <v>86</v>
      </c>
      <c r="I25" s="100" t="s">
        <v>79</v>
      </c>
      <c r="J25" s="100" t="s">
        <v>80</v>
      </c>
      <c r="K25" s="100" t="s">
        <v>152</v>
      </c>
      <c r="L25" s="100" t="s">
        <v>81</v>
      </c>
      <c r="M25" s="102">
        <v>42352</v>
      </c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s="103" customFormat="1" ht="12.75" customHeight="1" thickBot="1" x14ac:dyDescent="0.25">
      <c r="A26" s="99">
        <v>42352.632685185185</v>
      </c>
      <c r="B26" s="100" t="s">
        <v>153</v>
      </c>
      <c r="C26" s="100" t="s">
        <v>154</v>
      </c>
      <c r="D26" s="101">
        <v>1098715539</v>
      </c>
      <c r="E26" s="100" t="s">
        <v>155</v>
      </c>
      <c r="F26" s="101">
        <v>3186086473</v>
      </c>
      <c r="G26" s="100" t="s">
        <v>78</v>
      </c>
      <c r="H26" s="100" t="s">
        <v>86</v>
      </c>
      <c r="I26" s="100" t="s">
        <v>79</v>
      </c>
      <c r="J26" s="100" t="s">
        <v>80</v>
      </c>
      <c r="K26" s="100" t="s">
        <v>156</v>
      </c>
      <c r="L26" s="100" t="s">
        <v>82</v>
      </c>
      <c r="M26" s="102">
        <v>42352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s="103" customFormat="1" ht="13.5" customHeight="1" thickBot="1" x14ac:dyDescent="0.25">
      <c r="A27" s="99">
        <v>42352.637523148151</v>
      </c>
      <c r="B27" s="100" t="s">
        <v>157</v>
      </c>
      <c r="C27" s="100" t="s">
        <v>158</v>
      </c>
      <c r="D27" s="101">
        <v>91505552</v>
      </c>
      <c r="E27" s="100" t="s">
        <v>159</v>
      </c>
      <c r="F27" s="101">
        <v>3208079251</v>
      </c>
      <c r="G27" s="100" t="s">
        <v>78</v>
      </c>
      <c r="H27" s="100" t="s">
        <v>86</v>
      </c>
      <c r="I27" s="100" t="s">
        <v>79</v>
      </c>
      <c r="J27" s="100" t="s">
        <v>80</v>
      </c>
      <c r="K27" s="100" t="s">
        <v>160</v>
      </c>
      <c r="L27" s="100" t="s">
        <v>81</v>
      </c>
      <c r="M27" s="102">
        <v>42352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s="103" customFormat="1" ht="15.75" customHeight="1" thickBot="1" x14ac:dyDescent="0.25">
      <c r="A28" s="99">
        <v>42352.830127314817</v>
      </c>
      <c r="B28" s="100" t="s">
        <v>141</v>
      </c>
      <c r="C28" s="100" t="s">
        <v>142</v>
      </c>
      <c r="D28" s="101">
        <v>1095928305</v>
      </c>
      <c r="E28" s="100" t="s">
        <v>143</v>
      </c>
      <c r="F28" s="101">
        <v>3003505148</v>
      </c>
      <c r="G28" s="100" t="s">
        <v>78</v>
      </c>
      <c r="H28" s="100" t="s">
        <v>86</v>
      </c>
      <c r="I28" s="100" t="s">
        <v>79</v>
      </c>
      <c r="J28" s="100" t="s">
        <v>80</v>
      </c>
      <c r="K28" s="100" t="s">
        <v>144</v>
      </c>
      <c r="L28" s="100" t="s">
        <v>140</v>
      </c>
      <c r="M28" s="102">
        <v>42349</v>
      </c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26" s="103" customFormat="1" ht="17.25" customHeight="1" thickBot="1" x14ac:dyDescent="0.25">
      <c r="A29" s="99">
        <v>42352.852719907409</v>
      </c>
      <c r="B29" s="100" t="s">
        <v>161</v>
      </c>
      <c r="C29" s="100" t="s">
        <v>162</v>
      </c>
      <c r="D29" s="101">
        <v>1098761947</v>
      </c>
      <c r="E29" s="100" t="s">
        <v>163</v>
      </c>
      <c r="F29" s="101">
        <v>3005131627</v>
      </c>
      <c r="G29" s="100" t="s">
        <v>78</v>
      </c>
      <c r="H29" s="100" t="s">
        <v>86</v>
      </c>
      <c r="I29" s="100" t="s">
        <v>79</v>
      </c>
      <c r="J29" s="100" t="s">
        <v>80</v>
      </c>
      <c r="K29" s="100" t="s">
        <v>164</v>
      </c>
      <c r="L29" s="100" t="s">
        <v>116</v>
      </c>
      <c r="M29" s="102">
        <v>42352</v>
      </c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26" s="103" customFormat="1" ht="15" customHeight="1" thickBot="1" x14ac:dyDescent="0.25">
      <c r="A30" s="99">
        <v>42352.399456018517</v>
      </c>
      <c r="B30" s="100" t="s">
        <v>168</v>
      </c>
      <c r="C30" s="100" t="s">
        <v>169</v>
      </c>
      <c r="D30" s="101">
        <v>13539622</v>
      </c>
      <c r="E30" s="100" t="s">
        <v>170</v>
      </c>
      <c r="F30" s="101">
        <v>3012232241</v>
      </c>
      <c r="G30" s="100" t="s">
        <v>78</v>
      </c>
      <c r="H30" s="100" t="s">
        <v>86</v>
      </c>
      <c r="I30" s="100" t="s">
        <v>79</v>
      </c>
      <c r="J30" s="100" t="s">
        <v>80</v>
      </c>
      <c r="K30" s="100" t="s">
        <v>171</v>
      </c>
      <c r="L30" s="100" t="s">
        <v>81</v>
      </c>
      <c r="M30" s="102">
        <v>42350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s="103" customFormat="1" ht="12.75" customHeight="1" thickBot="1" x14ac:dyDescent="0.25">
      <c r="A31" s="99">
        <v>42352.616828703707</v>
      </c>
      <c r="B31" s="100" t="s">
        <v>175</v>
      </c>
      <c r="C31" s="100" t="s">
        <v>174</v>
      </c>
      <c r="D31" s="101">
        <v>1098725215</v>
      </c>
      <c r="E31" s="100" t="s">
        <v>173</v>
      </c>
      <c r="F31" s="101">
        <v>3112849294</v>
      </c>
      <c r="G31" s="100" t="s">
        <v>78</v>
      </c>
      <c r="H31" s="100" t="s">
        <v>86</v>
      </c>
      <c r="I31" s="100" t="s">
        <v>79</v>
      </c>
      <c r="J31" s="100" t="s">
        <v>80</v>
      </c>
      <c r="K31" s="100" t="s">
        <v>172</v>
      </c>
      <c r="L31" s="100" t="s">
        <v>82</v>
      </c>
      <c r="M31" s="102">
        <v>42352</v>
      </c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s="103" customFormat="1" ht="13.5" customHeight="1" thickBot="1" x14ac:dyDescent="0.25">
      <c r="A32" s="99">
        <v>42352.344988425924</v>
      </c>
      <c r="B32" s="100" t="s">
        <v>179</v>
      </c>
      <c r="C32" s="100" t="s">
        <v>178</v>
      </c>
      <c r="D32" s="101">
        <v>1098724975</v>
      </c>
      <c r="E32" s="100" t="s">
        <v>177</v>
      </c>
      <c r="F32" s="101">
        <v>3186235175</v>
      </c>
      <c r="G32" s="100" t="s">
        <v>78</v>
      </c>
      <c r="H32" s="100" t="s">
        <v>86</v>
      </c>
      <c r="I32" s="100" t="s">
        <v>79</v>
      </c>
      <c r="J32" s="100" t="s">
        <v>80</v>
      </c>
      <c r="K32" s="100" t="s">
        <v>176</v>
      </c>
      <c r="L32" s="100" t="s">
        <v>81</v>
      </c>
      <c r="M32" s="102">
        <v>42349</v>
      </c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="98" customFormat="1" ht="12" x14ac:dyDescent="0.2"/>
    <row r="34" s="98" customFormat="1" ht="12" x14ac:dyDescent="0.2"/>
    <row r="35" s="98" customFormat="1" ht="12" x14ac:dyDescent="0.2"/>
    <row r="36" s="98" customFormat="1" ht="12" x14ac:dyDescent="0.2"/>
    <row r="37" s="98" customFormat="1" ht="12" x14ac:dyDescent="0.2"/>
    <row r="38" s="98" customFormat="1" ht="12" x14ac:dyDescent="0.2"/>
    <row r="39" s="98" customFormat="1" ht="12" x14ac:dyDescent="0.2"/>
    <row r="40" s="98" customFormat="1" ht="12" x14ac:dyDescent="0.2"/>
    <row r="41" s="98" customFormat="1" ht="12" x14ac:dyDescent="0.2"/>
    <row r="42" s="98" customFormat="1" ht="12" x14ac:dyDescent="0.2"/>
    <row r="43" s="98" customFormat="1" ht="12" x14ac:dyDescent="0.2"/>
    <row r="44" s="98" customFormat="1" ht="12" x14ac:dyDescent="0.2"/>
    <row r="45" s="98" customFormat="1" ht="12" x14ac:dyDescent="0.2"/>
    <row r="46" s="98" customFormat="1" ht="12" x14ac:dyDescent="0.2"/>
    <row r="47" s="98" customFormat="1" ht="12" x14ac:dyDescent="0.2"/>
    <row r="48" s="98" customFormat="1" ht="12" x14ac:dyDescent="0.2"/>
    <row r="49" s="98" customFormat="1" ht="12" x14ac:dyDescent="0.2"/>
    <row r="50" s="98" customFormat="1" ht="12" x14ac:dyDescent="0.2"/>
    <row r="51" s="98" customFormat="1" ht="12" x14ac:dyDescent="0.2"/>
    <row r="52" s="98" customFormat="1" ht="12" x14ac:dyDescent="0.2"/>
    <row r="53" s="98" customFormat="1" ht="12" x14ac:dyDescent="0.2"/>
    <row r="54" s="98" customFormat="1" ht="12" x14ac:dyDescent="0.2"/>
    <row r="55" s="98" customFormat="1" ht="12" x14ac:dyDescent="0.2"/>
    <row r="56" s="98" customFormat="1" ht="12" x14ac:dyDescent="0.2"/>
    <row r="57" s="98" customFormat="1" ht="12" x14ac:dyDescent="0.2"/>
    <row r="58" s="98" customFormat="1" ht="12" x14ac:dyDescent="0.2"/>
    <row r="59" s="98" customFormat="1" ht="12" x14ac:dyDescent="0.2"/>
    <row r="60" s="98" customFormat="1" ht="12" x14ac:dyDescent="0.2"/>
    <row r="61" s="98" customFormat="1" ht="12" x14ac:dyDescent="0.2"/>
    <row r="62" s="98" customFormat="1" ht="12" x14ac:dyDescent="0.2"/>
    <row r="63" s="98" customFormat="1" ht="12" x14ac:dyDescent="0.2"/>
    <row r="64" s="98" customFormat="1" ht="12" x14ac:dyDescent="0.2"/>
    <row r="65" s="98" customFormat="1" ht="12" x14ac:dyDescent="0.2"/>
    <row r="66" s="98" customFormat="1" ht="12" x14ac:dyDescent="0.2"/>
    <row r="67" s="98" customFormat="1" ht="12" x14ac:dyDescent="0.2"/>
    <row r="68" s="98" customFormat="1" ht="12" x14ac:dyDescent="0.2"/>
    <row r="69" s="98" customFormat="1" ht="12" x14ac:dyDescent="0.2"/>
    <row r="70" s="98" customFormat="1" ht="12" x14ac:dyDescent="0.2"/>
    <row r="71" s="98" customFormat="1" ht="12" x14ac:dyDescent="0.2"/>
    <row r="72" s="98" customFormat="1" ht="12" x14ac:dyDescent="0.2"/>
    <row r="73" s="98" customFormat="1" ht="12" x14ac:dyDescent="0.2"/>
    <row r="74" s="98" customFormat="1" ht="12" x14ac:dyDescent="0.2"/>
    <row r="75" s="98" customFormat="1" ht="12" x14ac:dyDescent="0.2"/>
    <row r="76" s="98" customFormat="1" ht="12" x14ac:dyDescent="0.2"/>
    <row r="77" s="98" customFormat="1" ht="12" x14ac:dyDescent="0.2"/>
    <row r="78" s="98" customFormat="1" ht="12" x14ac:dyDescent="0.2"/>
    <row r="79" s="98" customFormat="1" ht="12" x14ac:dyDescent="0.2"/>
    <row r="80" s="98" customFormat="1" ht="12" x14ac:dyDescent="0.2"/>
    <row r="81" s="98" customFormat="1" ht="12" x14ac:dyDescent="0.2"/>
    <row r="82" s="98" customFormat="1" ht="12" x14ac:dyDescent="0.2"/>
    <row r="83" s="98" customFormat="1" ht="12" x14ac:dyDescent="0.2"/>
    <row r="84" s="98" customFormat="1" ht="12" x14ac:dyDescent="0.2"/>
    <row r="85" s="98" customFormat="1" ht="12" x14ac:dyDescent="0.2"/>
    <row r="86" s="98" customFormat="1" ht="12" x14ac:dyDescent="0.2"/>
    <row r="87" s="98" customFormat="1" ht="12" x14ac:dyDescent="0.2"/>
  </sheetData>
  <mergeCells count="6">
    <mergeCell ref="B1:H1"/>
    <mergeCell ref="B2:H2"/>
    <mergeCell ref="A3:H3"/>
    <mergeCell ref="A5:C5"/>
    <mergeCell ref="A6:C6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85" zoomScaleNormal="85" workbookViewId="0">
      <selection activeCell="C21" sqref="C21"/>
    </sheetView>
  </sheetViews>
  <sheetFormatPr baseColWidth="10" defaultRowHeight="15" x14ac:dyDescent="0.25"/>
  <cols>
    <col min="1" max="1" width="39" style="34" bestFit="1" customWidth="1"/>
    <col min="2" max="2" width="32.85546875" style="34" bestFit="1" customWidth="1"/>
    <col min="3" max="3" width="18.140625" style="1" customWidth="1"/>
    <col min="4" max="19" width="8.28515625" style="34" customWidth="1"/>
  </cols>
  <sheetData>
    <row r="1" spans="1:19" ht="25.5" customHeight="1" x14ac:dyDescent="0.25">
      <c r="A1" s="116"/>
      <c r="C1" s="34"/>
      <c r="Q1" s="117" t="s">
        <v>67</v>
      </c>
      <c r="R1" s="117"/>
      <c r="S1" s="117"/>
    </row>
    <row r="2" spans="1:19" ht="24" customHeight="1" x14ac:dyDescent="0.25">
      <c r="A2" s="116"/>
      <c r="B2" s="118" t="s">
        <v>68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7"/>
      <c r="R2" s="117"/>
      <c r="S2" s="117"/>
    </row>
    <row r="3" spans="1:19" ht="19.5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35"/>
      <c r="P3" s="35"/>
      <c r="Q3" s="117"/>
      <c r="R3" s="117"/>
      <c r="S3" s="117"/>
    </row>
    <row r="4" spans="1:19" ht="13.5" customHeight="1" x14ac:dyDescent="0.25">
      <c r="A4" s="69" t="s">
        <v>69</v>
      </c>
      <c r="B4" s="112" t="s">
        <v>70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 t="s">
        <v>71</v>
      </c>
      <c r="R4" s="112"/>
      <c r="S4" s="112"/>
    </row>
    <row r="5" spans="1:19" ht="8.25" customHeight="1" x14ac:dyDescent="0.25">
      <c r="C5" s="34"/>
    </row>
    <row r="6" spans="1:19" ht="24" customHeight="1" x14ac:dyDescent="0.25">
      <c r="A6" s="113" t="s">
        <v>74</v>
      </c>
      <c r="B6" s="113"/>
      <c r="C6" s="114" t="s">
        <v>40</v>
      </c>
      <c r="D6" s="114"/>
      <c r="E6" s="114"/>
      <c r="F6" s="114"/>
      <c r="G6" s="114"/>
      <c r="H6" s="114"/>
      <c r="I6" s="115"/>
      <c r="J6" s="113" t="s">
        <v>72</v>
      </c>
      <c r="K6" s="113"/>
      <c r="L6" s="113"/>
      <c r="M6" s="113"/>
      <c r="N6" s="113"/>
      <c r="O6" s="119" t="s">
        <v>73</v>
      </c>
      <c r="P6" s="119"/>
      <c r="Q6" s="119"/>
      <c r="R6" s="119"/>
      <c r="S6" s="120"/>
    </row>
    <row r="7" spans="1:19" ht="22.5" customHeight="1" x14ac:dyDescent="0.25">
      <c r="A7" s="113" t="s">
        <v>41</v>
      </c>
      <c r="B7" s="113"/>
      <c r="C7" s="113"/>
      <c r="D7" s="129" t="s">
        <v>42</v>
      </c>
      <c r="E7" s="114"/>
      <c r="F7" s="114"/>
      <c r="G7" s="114"/>
      <c r="H7" s="114"/>
      <c r="I7" s="115"/>
      <c r="J7" s="113" t="s">
        <v>43</v>
      </c>
      <c r="K7" s="113"/>
      <c r="L7" s="113"/>
      <c r="M7" s="113"/>
      <c r="N7" s="113"/>
      <c r="O7" s="113"/>
      <c r="P7" s="113"/>
      <c r="Q7" s="113"/>
      <c r="R7" s="113"/>
      <c r="S7" s="113"/>
    </row>
    <row r="8" spans="1:19" ht="21" customHeight="1" x14ac:dyDescent="0.25">
      <c r="A8" s="130" t="s">
        <v>44</v>
      </c>
      <c r="B8" s="130" t="s">
        <v>45</v>
      </c>
      <c r="C8" s="131" t="s">
        <v>46</v>
      </c>
      <c r="D8" s="130" t="s">
        <v>47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spans="1:19" ht="29.25" customHeight="1" x14ac:dyDescent="0.25">
      <c r="A9" s="130"/>
      <c r="B9" s="130"/>
      <c r="C9" s="130"/>
      <c r="D9" s="36"/>
      <c r="E9" s="36"/>
      <c r="F9" s="36"/>
      <c r="G9" s="36"/>
      <c r="H9" s="36"/>
      <c r="I9" s="37"/>
      <c r="J9" s="36"/>
      <c r="K9" s="36"/>
      <c r="L9" s="36"/>
      <c r="M9" s="36"/>
      <c r="N9" s="37"/>
      <c r="O9" s="36"/>
      <c r="P9" s="36"/>
      <c r="Q9" s="36"/>
      <c r="R9" s="37"/>
      <c r="S9" s="38"/>
    </row>
    <row r="10" spans="1:19" s="34" customFormat="1" ht="19.5" customHeight="1" x14ac:dyDescent="0.25">
      <c r="A10" s="57" t="e">
        <f>'PEGAR AQUÍ'!#REF!</f>
        <v>#REF!</v>
      </c>
      <c r="B10" s="58" t="e">
        <f>'PEGAR AQUÍ'!#REF!</f>
        <v>#REF!</v>
      </c>
      <c r="C10" s="59" t="e">
        <f>'PEGAR AQUÍ'!#REF!</f>
        <v>#REF!</v>
      </c>
      <c r="D10" s="39"/>
      <c r="E10" s="39"/>
      <c r="F10" s="39"/>
      <c r="G10" s="39"/>
      <c r="H10" s="39"/>
      <c r="I10" s="39"/>
      <c r="J10" s="39"/>
      <c r="K10" s="39"/>
      <c r="L10" s="40"/>
      <c r="M10" s="39"/>
      <c r="N10" s="39"/>
      <c r="O10" s="39"/>
      <c r="P10" s="39"/>
      <c r="Q10" s="39"/>
      <c r="R10" s="39"/>
      <c r="S10" s="41"/>
    </row>
    <row r="11" spans="1:19" s="34" customFormat="1" ht="19.5" customHeight="1" x14ac:dyDescent="0.25">
      <c r="A11" s="57" t="e">
        <f>'PEGAR AQUÍ'!#REF!</f>
        <v>#REF!</v>
      </c>
      <c r="B11" s="58" t="e">
        <f>'PEGAR AQUÍ'!#REF!</f>
        <v>#REF!</v>
      </c>
      <c r="C11" s="59" t="e">
        <f>'PEGAR AQUÍ'!#REF!</f>
        <v>#REF!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1"/>
    </row>
    <row r="12" spans="1:19" s="34" customFormat="1" ht="19.5" customHeight="1" x14ac:dyDescent="0.25">
      <c r="A12" s="57" t="str">
        <f>'PEGAR AQUÍ'!B9</f>
        <v>NAVARRO ARIAS</v>
      </c>
      <c r="B12" s="58" t="str">
        <f>'PEGAR AQUÍ'!C9</f>
        <v>HILDA</v>
      </c>
      <c r="C12" s="59">
        <f>'PEGAR AQUÍ'!D9</f>
        <v>1095828584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</row>
    <row r="13" spans="1:19" s="34" customFormat="1" ht="19.5" customHeight="1" x14ac:dyDescent="0.25">
      <c r="A13" s="57" t="str">
        <f>'PEGAR AQUÍ'!B10</f>
        <v>ROMERO QUIROGA</v>
      </c>
      <c r="B13" s="58" t="str">
        <f>'PEGAR AQUÍ'!C10</f>
        <v>DIEGO ARMANDO</v>
      </c>
      <c r="C13" s="59">
        <f>'PEGAR AQUÍ'!D10</f>
        <v>1102380884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1"/>
    </row>
    <row r="14" spans="1:19" s="34" customFormat="1" ht="19.5" customHeight="1" x14ac:dyDescent="0.25">
      <c r="A14" s="57" t="str">
        <f>'PEGAR AQUÍ'!B11</f>
        <v>GIL CENTENO</v>
      </c>
      <c r="B14" s="58" t="str">
        <f>'PEGAR AQUÍ'!C11</f>
        <v>JUAN FELIPE</v>
      </c>
      <c r="C14" s="59">
        <f>'PEGAR AQUÍ'!D11</f>
        <v>1098752797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1"/>
    </row>
    <row r="15" spans="1:19" s="34" customFormat="1" ht="19.5" customHeight="1" x14ac:dyDescent="0.25">
      <c r="A15" s="57" t="str">
        <f>'PEGAR AQUÍ'!B12</f>
        <v>CHACON PACHECO</v>
      </c>
      <c r="B15" s="58" t="str">
        <f>'PEGAR AQUÍ'!C12</f>
        <v>YURLEY ANDREA</v>
      </c>
      <c r="C15" s="59">
        <f>'PEGAR AQUÍ'!D12</f>
        <v>1098773078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1"/>
    </row>
    <row r="16" spans="1:19" s="34" customFormat="1" ht="19.5" customHeight="1" x14ac:dyDescent="0.25">
      <c r="A16" s="57" t="str">
        <f>'PEGAR AQUÍ'!B13</f>
        <v>DIAZ GUTIERREZ</v>
      </c>
      <c r="B16" s="58" t="str">
        <f>'PEGAR AQUÍ'!C13</f>
        <v>YESIKA JULIANA</v>
      </c>
      <c r="C16" s="59">
        <f>'PEGAR AQUÍ'!D13</f>
        <v>1102379910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1"/>
    </row>
    <row r="17" spans="1:19" s="34" customFormat="1" ht="19.5" customHeight="1" x14ac:dyDescent="0.25">
      <c r="A17" s="57" t="str">
        <f>'PEGAR AQUÍ'!B14</f>
        <v>PICO SILVA</v>
      </c>
      <c r="B17" s="58" t="str">
        <f>'PEGAR AQUÍ'!C14</f>
        <v>YAN CARLOS</v>
      </c>
      <c r="C17" s="59">
        <f>'PEGAR AQUÍ'!D14</f>
        <v>1098792365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1"/>
    </row>
    <row r="18" spans="1:19" s="34" customFormat="1" ht="19.5" customHeight="1" x14ac:dyDescent="0.25">
      <c r="A18" s="57" t="str">
        <f>'PEGAR AQUÍ'!B15</f>
        <v>MORENO GONZALEZ</v>
      </c>
      <c r="B18" s="58" t="str">
        <f>'PEGAR AQUÍ'!C15</f>
        <v>PABLO DAVID</v>
      </c>
      <c r="C18" s="59">
        <f>'PEGAR AQUÍ'!D15</f>
        <v>1098787757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1"/>
    </row>
    <row r="19" spans="1:19" s="34" customFormat="1" ht="19.5" customHeight="1" x14ac:dyDescent="0.25">
      <c r="A19" s="57" t="e">
        <f>'PEGAR AQUÍ'!#REF!</f>
        <v>#REF!</v>
      </c>
      <c r="B19" s="58" t="e">
        <f>'PEGAR AQUÍ'!#REF!</f>
        <v>#REF!</v>
      </c>
      <c r="C19" s="59" t="e">
        <f>'PEGAR AQUÍ'!#REF!</f>
        <v>#REF!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1"/>
    </row>
    <row r="20" spans="1:19" s="34" customFormat="1" ht="19.5" customHeight="1" x14ac:dyDescent="0.25">
      <c r="A20" s="57" t="e">
        <f>'PEGAR AQUÍ'!#REF!</f>
        <v>#REF!</v>
      </c>
      <c r="B20" s="58" t="e">
        <f>'PEGAR AQUÍ'!#REF!</f>
        <v>#REF!</v>
      </c>
      <c r="C20" s="59" t="e">
        <f>'PEGAR AQUÍ'!#REF!</f>
        <v>#REF!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1"/>
    </row>
    <row r="21" spans="1:19" s="34" customFormat="1" ht="19.5" customHeight="1" x14ac:dyDescent="0.25">
      <c r="A21" s="57" t="e">
        <f>'PEGAR AQUÍ'!#REF!</f>
        <v>#REF!</v>
      </c>
      <c r="B21" s="58" t="e">
        <f>'PEGAR AQUÍ'!#REF!</f>
        <v>#REF!</v>
      </c>
      <c r="C21" s="59" t="e">
        <f>'PEGAR AQUÍ'!#REF!</f>
        <v>#REF!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1"/>
    </row>
    <row r="22" spans="1:19" s="34" customFormat="1" ht="19.5" customHeight="1" x14ac:dyDescent="0.25">
      <c r="A22" s="57" t="str">
        <f>'PEGAR AQUÍ'!B16</f>
        <v>GUERRERO LOPEZ</v>
      </c>
      <c r="B22" s="58" t="str">
        <f>'PEGAR AQUÍ'!C16</f>
        <v>KELLY ANDREA</v>
      </c>
      <c r="C22" s="59">
        <f>'PEGAR AQUÍ'!D16</f>
        <v>1102372417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1"/>
    </row>
    <row r="23" spans="1:19" s="34" customFormat="1" ht="19.5" customHeight="1" x14ac:dyDescent="0.25">
      <c r="A23" s="57" t="e">
        <f>'PEGAR AQUÍ'!#REF!</f>
        <v>#REF!</v>
      </c>
      <c r="B23" s="58" t="e">
        <f>'PEGAR AQUÍ'!#REF!</f>
        <v>#REF!</v>
      </c>
      <c r="C23" s="59" t="e">
        <f>'PEGAR AQUÍ'!#REF!</f>
        <v>#REF!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1"/>
    </row>
    <row r="24" spans="1:19" s="34" customFormat="1" ht="19.5" customHeight="1" x14ac:dyDescent="0.25">
      <c r="A24" s="57" t="str">
        <f>'PEGAR AQUÍ'!B17</f>
        <v>GARCIA VARGAS</v>
      </c>
      <c r="B24" s="58" t="str">
        <f>'PEGAR AQUÍ'!C17</f>
        <v>SERGIO ALEJANDRO</v>
      </c>
      <c r="C24" s="59">
        <f>'PEGAR AQUÍ'!D17</f>
        <v>1098746336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1"/>
    </row>
    <row r="25" spans="1:19" s="34" customFormat="1" ht="19.5" customHeight="1" x14ac:dyDescent="0.25">
      <c r="A25" s="57" t="str">
        <f>'PEGAR AQUÍ'!B18</f>
        <v>CASTIBLANCO MACIAS</v>
      </c>
      <c r="B25" s="58" t="str">
        <f>'PEGAR AQUÍ'!C18</f>
        <v>ANDRES GUSTAVO</v>
      </c>
      <c r="C25" s="59">
        <f>'PEGAR AQUÍ'!D18</f>
        <v>1098726226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1"/>
    </row>
    <row r="26" spans="1:19" s="34" customFormat="1" ht="19.5" customHeight="1" x14ac:dyDescent="0.25">
      <c r="A26" s="57" t="str">
        <f>'PEGAR AQUÍ'!B19</f>
        <v>CABEZA BONILLA</v>
      </c>
      <c r="B26" s="58" t="str">
        <f>'PEGAR AQUÍ'!C19</f>
        <v>CESAR ANDRES</v>
      </c>
      <c r="C26" s="59">
        <f>'PEGAR AQUÍ'!D19</f>
        <v>1098749430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1"/>
    </row>
    <row r="27" spans="1:19" s="34" customFormat="1" ht="19.5" customHeight="1" x14ac:dyDescent="0.25">
      <c r="A27" s="57" t="e">
        <f>'PEGAR AQUÍ'!#REF!</f>
        <v>#REF!</v>
      </c>
      <c r="B27" s="58" t="e">
        <f>'PEGAR AQUÍ'!#REF!</f>
        <v>#REF!</v>
      </c>
      <c r="C27" s="59" t="e">
        <f>'PEGAR AQUÍ'!#REF!</f>
        <v>#REF!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2"/>
      <c r="S27" s="41"/>
    </row>
    <row r="28" spans="1:19" s="34" customFormat="1" ht="19.5" customHeight="1" x14ac:dyDescent="0.25">
      <c r="A28" s="57" t="e">
        <f>'PEGAR AQUÍ'!#REF!</f>
        <v>#REF!</v>
      </c>
      <c r="B28" s="58" t="e">
        <f>'PEGAR AQUÍ'!#REF!</f>
        <v>#REF!</v>
      </c>
      <c r="C28" s="59" t="e">
        <f>'PEGAR AQUÍ'!#REF!</f>
        <v>#REF!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1"/>
    </row>
    <row r="29" spans="1:19" s="34" customFormat="1" ht="19.5" customHeight="1" x14ac:dyDescent="0.25">
      <c r="A29" s="57" t="e">
        <f>'PEGAR AQUÍ'!#REF!</f>
        <v>#REF!</v>
      </c>
      <c r="B29" s="58" t="e">
        <f>'PEGAR AQUÍ'!#REF!</f>
        <v>#REF!</v>
      </c>
      <c r="C29" s="59" t="e">
        <f>'PEGAR AQUÍ'!#REF!</f>
        <v>#REF!</v>
      </c>
      <c r="D29" s="39"/>
      <c r="E29" s="39"/>
      <c r="F29" s="39"/>
      <c r="G29" s="39"/>
      <c r="H29" s="39"/>
      <c r="I29" s="39"/>
      <c r="J29" s="39"/>
      <c r="K29" s="39"/>
      <c r="L29" s="43"/>
      <c r="M29" s="44"/>
      <c r="N29" s="41"/>
      <c r="O29" s="41"/>
      <c r="P29" s="41"/>
      <c r="Q29" s="41"/>
      <c r="R29" s="41"/>
      <c r="S29" s="41"/>
    </row>
    <row r="30" spans="1:19" s="34" customFormat="1" ht="19.5" customHeight="1" x14ac:dyDescent="0.25">
      <c r="A30" s="57" t="e">
        <f>'PEGAR AQUÍ'!#REF!</f>
        <v>#REF!</v>
      </c>
      <c r="B30" s="58" t="e">
        <f>'PEGAR AQUÍ'!#REF!</f>
        <v>#REF!</v>
      </c>
      <c r="C30" s="59" t="e">
        <f>'PEGAR AQUÍ'!#REF!</f>
        <v>#REF!</v>
      </c>
      <c r="D30" s="39"/>
      <c r="E30" s="39"/>
      <c r="F30" s="39"/>
      <c r="G30" s="39"/>
      <c r="H30" s="39"/>
      <c r="I30" s="39"/>
      <c r="J30" s="39"/>
      <c r="K30" s="39"/>
      <c r="L30" s="40"/>
      <c r="M30" s="39"/>
      <c r="N30" s="39"/>
      <c r="O30" s="39"/>
      <c r="P30" s="39"/>
      <c r="Q30" s="39"/>
      <c r="R30" s="39"/>
      <c r="S30" s="41"/>
    </row>
    <row r="31" spans="1:19" s="34" customFormat="1" ht="19.5" customHeight="1" x14ac:dyDescent="0.25">
      <c r="A31" s="57" t="str">
        <f>'PEGAR AQUÍ'!B20</f>
        <v>GARCIA VARGAS</v>
      </c>
      <c r="B31" s="58" t="str">
        <f>'PEGAR AQUÍ'!C20</f>
        <v>DIEGO FERNANDO</v>
      </c>
      <c r="C31" s="59">
        <f>'PEGAR AQUÍ'!D20</f>
        <v>91514521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1"/>
    </row>
    <row r="32" spans="1:19" s="34" customFormat="1" ht="19.5" customHeight="1" x14ac:dyDescent="0.25">
      <c r="A32" s="57" t="e">
        <f>'PEGAR AQUÍ'!#REF!</f>
        <v>#REF!</v>
      </c>
      <c r="B32" s="58" t="e">
        <f>'PEGAR AQUÍ'!#REF!</f>
        <v>#REF!</v>
      </c>
      <c r="C32" s="59" t="e">
        <f>'PEGAR AQUÍ'!#REF!</f>
        <v>#REF!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1"/>
    </row>
    <row r="33" spans="1:19" s="34" customFormat="1" ht="19.5" customHeight="1" x14ac:dyDescent="0.25">
      <c r="A33" s="57" t="e">
        <f>'PEGAR AQUÍ'!#REF!</f>
        <v>#REF!</v>
      </c>
      <c r="B33" s="58" t="e">
        <f>'PEGAR AQUÍ'!#REF!</f>
        <v>#REF!</v>
      </c>
      <c r="C33" s="59" t="e">
        <f>'PEGAR AQUÍ'!#REF!</f>
        <v>#REF!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1"/>
    </row>
    <row r="34" spans="1:19" s="34" customFormat="1" ht="19.5" customHeight="1" x14ac:dyDescent="0.25">
      <c r="A34" s="57" t="e">
        <f>'PEGAR AQUÍ'!#REF!</f>
        <v>#REF!</v>
      </c>
      <c r="B34" s="58" t="e">
        <f>'PEGAR AQUÍ'!#REF!</f>
        <v>#REF!</v>
      </c>
      <c r="C34" s="59" t="e">
        <f>'PEGAR AQUÍ'!#REF!</f>
        <v>#REF!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1"/>
    </row>
    <row r="35" spans="1:19" s="34" customFormat="1" ht="19.5" customHeight="1" x14ac:dyDescent="0.25">
      <c r="A35" s="57" t="e">
        <f>'PEGAR AQUÍ'!#REF!</f>
        <v>#REF!</v>
      </c>
      <c r="B35" s="58" t="e">
        <f>'PEGAR AQUÍ'!#REF!</f>
        <v>#REF!</v>
      </c>
      <c r="C35" s="59" t="e">
        <f>'PEGAR AQUÍ'!#REF!</f>
        <v>#REF!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1"/>
    </row>
    <row r="36" spans="1:19" s="34" customFormat="1" ht="19.5" customHeight="1" x14ac:dyDescent="0.25">
      <c r="A36" s="57" t="e">
        <f>'PEGAR AQUÍ'!#REF!</f>
        <v>#REF!</v>
      </c>
      <c r="B36" s="58" t="e">
        <f>'PEGAR AQUÍ'!#REF!</f>
        <v>#REF!</v>
      </c>
      <c r="C36" s="59" t="e">
        <f>'PEGAR AQUÍ'!#REF!</f>
        <v>#REF!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1"/>
    </row>
    <row r="37" spans="1:19" s="34" customFormat="1" ht="19.5" customHeight="1" x14ac:dyDescent="0.25">
      <c r="A37" s="57" t="e">
        <f>'PEGAR AQUÍ'!#REF!</f>
        <v>#REF!</v>
      </c>
      <c r="B37" s="58" t="e">
        <f>'PEGAR AQUÍ'!#REF!</f>
        <v>#REF!</v>
      </c>
      <c r="C37" s="59" t="e">
        <f>'PEGAR AQUÍ'!#REF!</f>
        <v>#REF!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1"/>
    </row>
    <row r="38" spans="1:19" s="34" customFormat="1" ht="19.5" customHeight="1" x14ac:dyDescent="0.25">
      <c r="A38" s="57" t="e">
        <f>'PEGAR AQUÍ'!#REF!</f>
        <v>#REF!</v>
      </c>
      <c r="B38" s="58" t="e">
        <f>'PEGAR AQUÍ'!#REF!</f>
        <v>#REF!</v>
      </c>
      <c r="C38" s="59" t="e">
        <f>'PEGAR AQUÍ'!#REF!</f>
        <v>#REF!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1"/>
    </row>
    <row r="39" spans="1:19" s="34" customFormat="1" ht="19.5" customHeight="1" x14ac:dyDescent="0.25">
      <c r="A39" s="57" t="e">
        <f>'PEGAR AQUÍ'!#REF!</f>
        <v>#REF!</v>
      </c>
      <c r="B39" s="58" t="e">
        <f>'PEGAR AQUÍ'!#REF!</f>
        <v>#REF!</v>
      </c>
      <c r="C39" s="59" t="e">
        <f>'PEGAR AQUÍ'!#REF!</f>
        <v>#REF!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1"/>
    </row>
    <row r="40" spans="1:19" s="34" customFormat="1" ht="19.5" customHeight="1" x14ac:dyDescent="0.25">
      <c r="A40" s="57" t="str">
        <f>'PEGAR AQUÍ'!B21</f>
        <v>VELASCO GALVIS</v>
      </c>
      <c r="B40" s="58" t="str">
        <f>'PEGAR AQUÍ'!C21</f>
        <v>RUDY MELISSA</v>
      </c>
      <c r="C40" s="59">
        <f>'PEGAR AQUÍ'!D21</f>
        <v>1095829590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1"/>
    </row>
    <row r="41" spans="1:19" s="34" customFormat="1" ht="19.5" customHeight="1" x14ac:dyDescent="0.25">
      <c r="A41" s="57" t="e">
        <f>'PEGAR AQUÍ'!#REF!</f>
        <v>#REF!</v>
      </c>
      <c r="B41" s="58" t="e">
        <f>'PEGAR AQUÍ'!#REF!</f>
        <v>#REF!</v>
      </c>
      <c r="C41" s="59" t="e">
        <f>'PEGAR AQUÍ'!#REF!</f>
        <v>#REF!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1"/>
    </row>
    <row r="42" spans="1:19" s="34" customFormat="1" ht="19.5" customHeight="1" x14ac:dyDescent="0.25">
      <c r="A42" s="57" t="e">
        <f>'PEGAR AQUÍ'!#REF!</f>
        <v>#REF!</v>
      </c>
      <c r="B42" s="58" t="e">
        <f>'PEGAR AQUÍ'!#REF!</f>
        <v>#REF!</v>
      </c>
      <c r="C42" s="59" t="e">
        <f>'PEGAR AQUÍ'!#REF!</f>
        <v>#REF!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1"/>
    </row>
    <row r="43" spans="1:19" s="34" customFormat="1" ht="19.5" customHeight="1" x14ac:dyDescent="0.25">
      <c r="A43" s="57" t="str">
        <f>'PEGAR AQUÍ'!B22</f>
        <v>BAUTISTA CALA</v>
      </c>
      <c r="B43" s="58" t="str">
        <f>'PEGAR AQUÍ'!C22</f>
        <v>XIOMARA ANDREA</v>
      </c>
      <c r="C43" s="59">
        <f>'PEGAR AQUÍ'!D22</f>
        <v>1101693821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1"/>
    </row>
    <row r="44" spans="1:19" s="34" customFormat="1" ht="19.5" customHeight="1" x14ac:dyDescent="0.25">
      <c r="A44" s="57" t="e">
        <f>'PEGAR AQUÍ'!#REF!</f>
        <v>#REF!</v>
      </c>
      <c r="B44" s="58" t="e">
        <f>'PEGAR AQUÍ'!#REF!</f>
        <v>#REF!</v>
      </c>
      <c r="C44" s="59" t="e">
        <f>'PEGAR AQUÍ'!#REF!</f>
        <v>#REF!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1"/>
    </row>
    <row r="45" spans="1:19" s="34" customFormat="1" ht="19.5" customHeight="1" x14ac:dyDescent="0.25">
      <c r="A45" s="57" t="e">
        <f>'PEGAR AQUÍ'!#REF!</f>
        <v>#REF!</v>
      </c>
      <c r="B45" s="58" t="e">
        <f>'PEGAR AQUÍ'!#REF!</f>
        <v>#REF!</v>
      </c>
      <c r="C45" s="59" t="e">
        <f>'PEGAR AQUÍ'!#REF!</f>
        <v>#REF!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1"/>
    </row>
    <row r="46" spans="1:19" s="34" customFormat="1" ht="19.5" customHeight="1" x14ac:dyDescent="0.25">
      <c r="A46" s="57" t="e">
        <f>'PEGAR AQUÍ'!#REF!</f>
        <v>#REF!</v>
      </c>
      <c r="B46" s="58" t="e">
        <f>'PEGAR AQUÍ'!#REF!</f>
        <v>#REF!</v>
      </c>
      <c r="C46" s="59" t="e">
        <f>'PEGAR AQUÍ'!#REF!</f>
        <v>#REF!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1"/>
    </row>
    <row r="47" spans="1:19" s="34" customFormat="1" ht="19.5" customHeight="1" x14ac:dyDescent="0.25">
      <c r="A47" s="57" t="e">
        <f>'PEGAR AQUÍ'!#REF!</f>
        <v>#REF!</v>
      </c>
      <c r="B47" s="58" t="e">
        <f>'PEGAR AQUÍ'!#REF!</f>
        <v>#REF!</v>
      </c>
      <c r="C47" s="59" t="e">
        <f>'PEGAR AQUÍ'!#REF!</f>
        <v>#REF!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2"/>
      <c r="S47" s="41"/>
    </row>
    <row r="48" spans="1:19" s="34" customFormat="1" ht="19.5" customHeight="1" x14ac:dyDescent="0.25">
      <c r="A48" s="57" t="str">
        <f>'PEGAR AQUÍ'!B23</f>
        <v>JAIMES SIERRA</v>
      </c>
      <c r="B48" s="58" t="str">
        <f>'PEGAR AQUÍ'!C23</f>
        <v>CARLOS HUMBERTO</v>
      </c>
      <c r="C48" s="59">
        <f>'PEGAR AQUÍ'!D23</f>
        <v>1095928305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1"/>
    </row>
    <row r="49" spans="1:19" s="34" customFormat="1" ht="19.5" customHeight="1" x14ac:dyDescent="0.25">
      <c r="A49" s="57" t="e">
        <f>'PEGAR AQUÍ'!#REF!</f>
        <v>#REF!</v>
      </c>
      <c r="B49" s="58" t="e">
        <f>'PEGAR AQUÍ'!#REF!</f>
        <v>#REF!</v>
      </c>
      <c r="C49" s="59" t="e">
        <f>'PEGAR AQUÍ'!#REF!</f>
        <v>#REF!</v>
      </c>
      <c r="D49" s="39"/>
      <c r="E49" s="39"/>
      <c r="F49" s="39"/>
      <c r="G49" s="39"/>
      <c r="H49" s="39"/>
      <c r="I49" s="39"/>
      <c r="J49" s="39"/>
      <c r="K49" s="39"/>
      <c r="L49" s="43"/>
      <c r="M49" s="44"/>
      <c r="N49" s="41"/>
      <c r="O49" s="41"/>
      <c r="P49" s="41"/>
      <c r="Q49" s="41"/>
      <c r="R49" s="41"/>
      <c r="S49" s="41"/>
    </row>
    <row r="50" spans="1:19" x14ac:dyDescent="0.25">
      <c r="A50" s="121" t="s">
        <v>37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5"/>
    </row>
    <row r="51" spans="1:19" x14ac:dyDescent="0.25">
      <c r="A51" s="122"/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8"/>
    </row>
    <row r="52" spans="1:19" ht="22.5" customHeight="1" x14ac:dyDescent="0.25">
      <c r="A52" s="45" t="s">
        <v>48</v>
      </c>
      <c r="B52" s="45"/>
      <c r="C52" s="60"/>
      <c r="D52" s="45"/>
      <c r="E52" s="45"/>
      <c r="F52" s="45"/>
      <c r="G52" s="45"/>
      <c r="H52" s="45"/>
      <c r="I52" s="129" t="s">
        <v>49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</row>
    <row r="55" spans="1:19" s="34" customFormat="1" ht="26.25" x14ac:dyDescent="0.25">
      <c r="A55" s="39" t="s">
        <v>50</v>
      </c>
      <c r="B55" s="34" t="s">
        <v>51</v>
      </c>
      <c r="C55" s="1"/>
    </row>
    <row r="56" spans="1:19" s="34" customFormat="1" ht="26.25" x14ac:dyDescent="0.25">
      <c r="A56" s="40" t="s">
        <v>52</v>
      </c>
      <c r="B56" s="46" t="s">
        <v>53</v>
      </c>
      <c r="C56" s="1"/>
    </row>
    <row r="59" spans="1:19" s="34" customFormat="1" x14ac:dyDescent="0.25">
      <c r="C59" s="1"/>
      <c r="E59" s="47"/>
      <c r="F59" s="48"/>
    </row>
  </sheetData>
  <mergeCells count="20">
    <mergeCell ref="A50:A51"/>
    <mergeCell ref="B50:S51"/>
    <mergeCell ref="I52:S52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G22" sqref="G22"/>
    </sheetView>
  </sheetViews>
  <sheetFormatPr baseColWidth="10" defaultRowHeight="15" x14ac:dyDescent="0.25"/>
  <cols>
    <col min="1" max="1" width="4" style="1" customWidth="1"/>
    <col min="2" max="2" width="14.28515625" customWidth="1"/>
    <col min="3" max="3" width="37.570312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16"/>
      <c r="B1" s="116"/>
      <c r="C1" s="96"/>
      <c r="D1" s="96"/>
      <c r="E1" s="96"/>
      <c r="F1" s="96"/>
      <c r="G1" s="96"/>
      <c r="H1" s="138" t="s">
        <v>75</v>
      </c>
    </row>
    <row r="2" spans="1:8" ht="18" x14ac:dyDescent="0.25">
      <c r="A2" s="116"/>
      <c r="B2" s="116"/>
      <c r="C2" s="107" t="s">
        <v>15</v>
      </c>
      <c r="D2" s="107"/>
      <c r="E2" s="107"/>
      <c r="F2" s="107"/>
      <c r="G2" s="107"/>
      <c r="H2" s="138"/>
    </row>
    <row r="3" spans="1:8" ht="23.25" customHeight="1" x14ac:dyDescent="0.3">
      <c r="A3" s="116"/>
      <c r="B3" s="116"/>
      <c r="C3" s="108" t="s">
        <v>16</v>
      </c>
      <c r="D3" s="108"/>
      <c r="E3" s="108"/>
      <c r="F3" s="108"/>
      <c r="G3" s="108"/>
      <c r="H3" s="138" t="s">
        <v>76</v>
      </c>
    </row>
    <row r="4" spans="1:8" ht="18" customHeight="1" x14ac:dyDescent="0.25">
      <c r="A4" s="127" t="s">
        <v>77</v>
      </c>
      <c r="B4" s="127"/>
      <c r="C4" s="11"/>
      <c r="D4" s="11"/>
      <c r="E4" s="11"/>
      <c r="F4" s="11"/>
      <c r="G4" s="11"/>
      <c r="H4" s="138"/>
    </row>
    <row r="5" spans="1:8" ht="18" customHeight="1" x14ac:dyDescent="0.25">
      <c r="A5" s="109" t="s">
        <v>9</v>
      </c>
      <c r="B5" s="109"/>
      <c r="C5" s="109"/>
      <c r="D5" s="109" t="s">
        <v>12</v>
      </c>
      <c r="E5" s="109"/>
      <c r="F5" s="109"/>
      <c r="G5" s="109"/>
      <c r="H5" s="109"/>
    </row>
    <row r="6" spans="1:8" s="8" customFormat="1" ht="18" customHeight="1" x14ac:dyDescent="0.2">
      <c r="A6" s="109" t="s">
        <v>10</v>
      </c>
      <c r="B6" s="109"/>
      <c r="C6" s="109"/>
      <c r="D6" s="132" t="s">
        <v>11</v>
      </c>
      <c r="E6" s="134"/>
      <c r="F6" s="133"/>
      <c r="G6" s="132" t="s">
        <v>13</v>
      </c>
      <c r="H6" s="133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97">
        <v>1</v>
      </c>
      <c r="B9" s="54" t="e">
        <f>'PEGAR AQUÍ'!#REF!</f>
        <v>#REF!</v>
      </c>
      <c r="C9" s="55" t="e">
        <f>CONCATENATE('PEGAR AQUÍ'!#REF!," ",'PEGAR AQUÍ'!#REF!)</f>
        <v>#REF!</v>
      </c>
      <c r="D9" s="2"/>
      <c r="E9" s="2"/>
      <c r="F9" s="2"/>
      <c r="G9" s="3"/>
      <c r="H9" s="4"/>
    </row>
    <row r="10" spans="1:8" x14ac:dyDescent="0.25">
      <c r="A10" s="97">
        <f>SUM(A9+1)</f>
        <v>2</v>
      </c>
      <c r="B10" s="54" t="e">
        <f>'PEGAR AQUÍ'!#REF!</f>
        <v>#REF!</v>
      </c>
      <c r="C10" s="55" t="e">
        <f>CONCATENATE('PEGAR AQUÍ'!#REF!," ",'PEGAR AQUÍ'!#REF!)</f>
        <v>#REF!</v>
      </c>
      <c r="D10" s="2"/>
      <c r="E10" s="2"/>
      <c r="F10" s="2"/>
      <c r="G10" s="3"/>
      <c r="H10" s="4"/>
    </row>
    <row r="11" spans="1:8" x14ac:dyDescent="0.25">
      <c r="A11" s="97">
        <f t="shared" ref="A11:A48" si="0">SUM(A10+1)</f>
        <v>3</v>
      </c>
      <c r="B11" s="54">
        <f>'PEGAR AQUÍ'!D9</f>
        <v>1095828584</v>
      </c>
      <c r="C11" s="55" t="str">
        <f>CONCATENATE('PEGAR AQUÍ'!B9," ",'PEGAR AQUÍ'!C9)</f>
        <v>NAVARRO ARIAS HILDA</v>
      </c>
      <c r="D11" s="2"/>
      <c r="E11" s="2"/>
      <c r="F11" s="2"/>
      <c r="G11" s="3"/>
      <c r="H11" s="4"/>
    </row>
    <row r="12" spans="1:8" x14ac:dyDescent="0.25">
      <c r="A12" s="97">
        <f t="shared" si="0"/>
        <v>4</v>
      </c>
      <c r="B12" s="54">
        <f>'PEGAR AQUÍ'!D10</f>
        <v>1102380884</v>
      </c>
      <c r="C12" s="55" t="str">
        <f>CONCATENATE('PEGAR AQUÍ'!B10," ",'PEGAR AQUÍ'!C10)</f>
        <v>ROMERO QUIROGA DIEGO ARMANDO</v>
      </c>
      <c r="D12" s="2"/>
      <c r="E12" s="2"/>
      <c r="F12" s="2"/>
      <c r="G12" s="3"/>
      <c r="H12" s="4"/>
    </row>
    <row r="13" spans="1:8" x14ac:dyDescent="0.25">
      <c r="A13" s="97">
        <f t="shared" si="0"/>
        <v>5</v>
      </c>
      <c r="B13" s="54">
        <f>'PEGAR AQUÍ'!D11</f>
        <v>1098752797</v>
      </c>
      <c r="C13" s="55" t="str">
        <f>CONCATENATE('PEGAR AQUÍ'!B11," ",'PEGAR AQUÍ'!C11)</f>
        <v>GIL CENTENO JUAN FELIPE</v>
      </c>
      <c r="D13" s="2"/>
      <c r="E13" s="2"/>
      <c r="F13" s="2"/>
      <c r="G13" s="3"/>
      <c r="H13" s="4"/>
    </row>
    <row r="14" spans="1:8" x14ac:dyDescent="0.25">
      <c r="A14" s="97">
        <f t="shared" si="0"/>
        <v>6</v>
      </c>
      <c r="B14" s="54">
        <f>'PEGAR AQUÍ'!D12</f>
        <v>1098773078</v>
      </c>
      <c r="C14" s="55" t="str">
        <f>CONCATENATE('PEGAR AQUÍ'!B12," ",'PEGAR AQUÍ'!C12)</f>
        <v>CHACON PACHECO YURLEY ANDREA</v>
      </c>
      <c r="D14" s="2"/>
      <c r="E14" s="2"/>
      <c r="F14" s="2"/>
      <c r="G14" s="5"/>
      <c r="H14" s="6"/>
    </row>
    <row r="15" spans="1:8" x14ac:dyDescent="0.25">
      <c r="A15" s="97">
        <f t="shared" si="0"/>
        <v>7</v>
      </c>
      <c r="B15" s="54">
        <f>'PEGAR AQUÍ'!D13</f>
        <v>1102379910</v>
      </c>
      <c r="C15" s="55" t="str">
        <f>CONCATENATE('PEGAR AQUÍ'!B13," ",'PEGAR AQUÍ'!C13)</f>
        <v>DIAZ GUTIERREZ YESIKA JULIANA</v>
      </c>
      <c r="D15" s="2"/>
      <c r="E15" s="2"/>
      <c r="F15" s="2"/>
      <c r="G15" s="5"/>
      <c r="H15" s="6"/>
    </row>
    <row r="16" spans="1:8" x14ac:dyDescent="0.25">
      <c r="A16" s="97">
        <f t="shared" si="0"/>
        <v>8</v>
      </c>
      <c r="B16" s="54">
        <f>'PEGAR AQUÍ'!D14</f>
        <v>1098792365</v>
      </c>
      <c r="C16" s="55" t="str">
        <f>CONCATENATE('PEGAR AQUÍ'!B14," ",'PEGAR AQUÍ'!C14)</f>
        <v>PICO SILVA YAN CARLOS</v>
      </c>
      <c r="D16" s="2"/>
      <c r="E16" s="2"/>
      <c r="F16" s="2"/>
      <c r="G16" s="5"/>
      <c r="H16" s="6"/>
    </row>
    <row r="17" spans="1:8" x14ac:dyDescent="0.25">
      <c r="A17" s="97">
        <f t="shared" si="0"/>
        <v>9</v>
      </c>
      <c r="B17" s="54">
        <f>'PEGAR AQUÍ'!D15</f>
        <v>1098787757</v>
      </c>
      <c r="C17" s="55" t="str">
        <f>CONCATENATE('PEGAR AQUÍ'!B15," ",'PEGAR AQUÍ'!C15)</f>
        <v>MORENO GONZALEZ PABLO DAVID</v>
      </c>
      <c r="D17" s="2"/>
      <c r="E17" s="2"/>
      <c r="F17" s="2"/>
      <c r="G17" s="5"/>
      <c r="H17" s="6"/>
    </row>
    <row r="18" spans="1:8" x14ac:dyDescent="0.25">
      <c r="A18" s="97">
        <f t="shared" si="0"/>
        <v>10</v>
      </c>
      <c r="B18" s="54" t="e">
        <f>'PEGAR AQUÍ'!#REF!</f>
        <v>#REF!</v>
      </c>
      <c r="C18" s="55" t="e">
        <f>CONCATENATE('PEGAR AQUÍ'!#REF!," ",'PEGAR AQUÍ'!#REF!)</f>
        <v>#REF!</v>
      </c>
      <c r="D18" s="2"/>
      <c r="E18" s="2"/>
      <c r="F18" s="2"/>
      <c r="G18" s="5"/>
      <c r="H18" s="6"/>
    </row>
    <row r="19" spans="1:8" x14ac:dyDescent="0.25">
      <c r="A19" s="97">
        <f t="shared" si="0"/>
        <v>11</v>
      </c>
      <c r="B19" s="54" t="e">
        <f>'PEGAR AQUÍ'!#REF!</f>
        <v>#REF!</v>
      </c>
      <c r="C19" s="55" t="e">
        <f>CONCATENATE('PEGAR AQUÍ'!#REF!," ",'PEGAR AQUÍ'!#REF!)</f>
        <v>#REF!</v>
      </c>
      <c r="D19" s="2"/>
      <c r="E19" s="2"/>
      <c r="F19" s="2"/>
      <c r="G19" s="3"/>
      <c r="H19" s="4"/>
    </row>
    <row r="20" spans="1:8" x14ac:dyDescent="0.25">
      <c r="A20" s="97">
        <f t="shared" si="0"/>
        <v>12</v>
      </c>
      <c r="B20" s="54" t="e">
        <f>'PEGAR AQUÍ'!#REF!</f>
        <v>#REF!</v>
      </c>
      <c r="C20" s="55" t="e">
        <f>CONCATENATE('PEGAR AQUÍ'!#REF!," ",'PEGAR AQUÍ'!#REF!)</f>
        <v>#REF!</v>
      </c>
      <c r="D20" s="2"/>
      <c r="E20" s="2"/>
      <c r="F20" s="2"/>
      <c r="G20" s="3"/>
      <c r="H20" s="4"/>
    </row>
    <row r="21" spans="1:8" x14ac:dyDescent="0.25">
      <c r="A21" s="97">
        <f t="shared" si="0"/>
        <v>13</v>
      </c>
      <c r="B21" s="54">
        <f>'PEGAR AQUÍ'!D16</f>
        <v>1102372417</v>
      </c>
      <c r="C21" s="55" t="str">
        <f>CONCATENATE('PEGAR AQUÍ'!B16," ",'PEGAR AQUÍ'!C16)</f>
        <v>GUERRERO LOPEZ KELLY ANDREA</v>
      </c>
      <c r="D21" s="2"/>
      <c r="E21" s="2"/>
      <c r="F21" s="2"/>
      <c r="G21" s="5"/>
      <c r="H21" s="4"/>
    </row>
    <row r="22" spans="1:8" x14ac:dyDescent="0.25">
      <c r="A22" s="97">
        <f t="shared" si="0"/>
        <v>14</v>
      </c>
      <c r="B22" s="54" t="e">
        <f>'PEGAR AQUÍ'!#REF!</f>
        <v>#REF!</v>
      </c>
      <c r="C22" s="55" t="e">
        <f>CONCATENATE('PEGAR AQUÍ'!#REF!," ",'PEGAR AQUÍ'!#REF!)</f>
        <v>#REF!</v>
      </c>
      <c r="D22" s="2"/>
      <c r="E22" s="2"/>
      <c r="F22" s="2"/>
      <c r="G22" s="3"/>
      <c r="H22" s="4"/>
    </row>
    <row r="23" spans="1:8" x14ac:dyDescent="0.25">
      <c r="A23" s="97">
        <f t="shared" si="0"/>
        <v>15</v>
      </c>
      <c r="B23" s="54">
        <f>'PEGAR AQUÍ'!D17</f>
        <v>1098746336</v>
      </c>
      <c r="C23" s="55" t="str">
        <f>CONCATENATE('PEGAR AQUÍ'!B17," ",'PEGAR AQUÍ'!C17)</f>
        <v>GARCIA VARGAS SERGIO ALEJANDRO</v>
      </c>
      <c r="D23" s="2"/>
      <c r="E23" s="2"/>
      <c r="F23" s="2"/>
      <c r="G23" s="3"/>
      <c r="H23" s="4"/>
    </row>
    <row r="24" spans="1:8" x14ac:dyDescent="0.25">
      <c r="A24" s="97">
        <f t="shared" si="0"/>
        <v>16</v>
      </c>
      <c r="B24" s="54">
        <f>'PEGAR AQUÍ'!D18</f>
        <v>1098726226</v>
      </c>
      <c r="C24" s="55" t="str">
        <f>CONCATENATE('PEGAR AQUÍ'!B18," ",'PEGAR AQUÍ'!C18)</f>
        <v>CASTIBLANCO MACIAS ANDRES GUSTAVO</v>
      </c>
      <c r="D24" s="2"/>
      <c r="E24" s="2"/>
      <c r="F24" s="2"/>
      <c r="G24" s="5"/>
      <c r="H24" s="6"/>
    </row>
    <row r="25" spans="1:8" x14ac:dyDescent="0.25">
      <c r="A25" s="97">
        <f t="shared" si="0"/>
        <v>17</v>
      </c>
      <c r="B25" s="54">
        <f>'PEGAR AQUÍ'!D19</f>
        <v>1098749430</v>
      </c>
      <c r="C25" s="55" t="str">
        <f>CONCATENATE('PEGAR AQUÍ'!B19," ",'PEGAR AQUÍ'!C19)</f>
        <v>CABEZA BONILLA CESAR ANDRES</v>
      </c>
      <c r="D25" s="2"/>
      <c r="E25" s="2"/>
      <c r="F25" s="2"/>
      <c r="G25" s="7"/>
      <c r="H25" s="4"/>
    </row>
    <row r="26" spans="1:8" x14ac:dyDescent="0.25">
      <c r="A26" s="97">
        <f t="shared" si="0"/>
        <v>18</v>
      </c>
      <c r="B26" s="54" t="e">
        <f>'PEGAR AQUÍ'!#REF!</f>
        <v>#REF!</v>
      </c>
      <c r="C26" s="55" t="e">
        <f>CONCATENATE('PEGAR AQUÍ'!#REF!," ",'PEGAR AQUÍ'!#REF!)</f>
        <v>#REF!</v>
      </c>
      <c r="D26" s="2"/>
      <c r="E26" s="2"/>
      <c r="F26" s="2"/>
      <c r="G26" s="3"/>
      <c r="H26" s="4"/>
    </row>
    <row r="27" spans="1:8" x14ac:dyDescent="0.25">
      <c r="A27" s="97">
        <f t="shared" si="0"/>
        <v>19</v>
      </c>
      <c r="B27" s="54" t="e">
        <f>'PEGAR AQUÍ'!#REF!</f>
        <v>#REF!</v>
      </c>
      <c r="C27" s="55" t="e">
        <f>CONCATENATE('PEGAR AQUÍ'!#REF!," ",'PEGAR AQUÍ'!#REF!)</f>
        <v>#REF!</v>
      </c>
      <c r="D27" s="2"/>
      <c r="E27" s="2"/>
      <c r="F27" s="2"/>
      <c r="G27" s="3"/>
      <c r="H27" s="4"/>
    </row>
    <row r="28" spans="1:8" x14ac:dyDescent="0.25">
      <c r="A28" s="97">
        <f t="shared" si="0"/>
        <v>20</v>
      </c>
      <c r="B28" s="54" t="e">
        <f>'PEGAR AQUÍ'!#REF!</f>
        <v>#REF!</v>
      </c>
      <c r="C28" s="55" t="e">
        <f>CONCATENATE('PEGAR AQUÍ'!#REF!," ",'PEGAR AQUÍ'!#REF!)</f>
        <v>#REF!</v>
      </c>
      <c r="D28" s="2"/>
      <c r="E28" s="2"/>
      <c r="F28" s="2"/>
      <c r="G28" s="3"/>
      <c r="H28" s="4"/>
    </row>
    <row r="29" spans="1:8" x14ac:dyDescent="0.25">
      <c r="A29" s="97">
        <f t="shared" si="0"/>
        <v>21</v>
      </c>
      <c r="B29" s="54" t="e">
        <f>'PEGAR AQUÍ'!#REF!</f>
        <v>#REF!</v>
      </c>
      <c r="C29" s="55" t="e">
        <f>CONCATENATE('PEGAR AQUÍ'!#REF!," ",'PEGAR AQUÍ'!#REF!)</f>
        <v>#REF!</v>
      </c>
      <c r="D29" s="2"/>
      <c r="E29" s="2"/>
      <c r="F29" s="2"/>
      <c r="G29" s="5"/>
      <c r="H29" s="6"/>
    </row>
    <row r="30" spans="1:8" x14ac:dyDescent="0.25">
      <c r="A30" s="97">
        <f t="shared" si="0"/>
        <v>22</v>
      </c>
      <c r="B30" s="54">
        <f>'PEGAR AQUÍ'!D20</f>
        <v>91514521</v>
      </c>
      <c r="C30" s="55" t="str">
        <f>CONCATENATE('PEGAR AQUÍ'!B20," ",'PEGAR AQUÍ'!C20)</f>
        <v>GARCIA VARGAS DIEGO FERNANDO</v>
      </c>
      <c r="D30" s="2"/>
      <c r="E30" s="2"/>
      <c r="F30" s="2"/>
      <c r="G30" s="3"/>
      <c r="H30" s="4"/>
    </row>
    <row r="31" spans="1:8" x14ac:dyDescent="0.25">
      <c r="A31" s="97">
        <f t="shared" si="0"/>
        <v>23</v>
      </c>
      <c r="B31" s="54" t="e">
        <f>'PEGAR AQUÍ'!#REF!</f>
        <v>#REF!</v>
      </c>
      <c r="C31" s="55" t="e">
        <f>CONCATENATE('PEGAR AQUÍ'!#REF!," ",'PEGAR AQUÍ'!#REF!)</f>
        <v>#REF!</v>
      </c>
      <c r="D31" s="2"/>
      <c r="E31" s="2"/>
      <c r="F31" s="2"/>
      <c r="G31" s="3"/>
      <c r="H31" s="4"/>
    </row>
    <row r="32" spans="1:8" x14ac:dyDescent="0.25">
      <c r="A32" s="97">
        <f t="shared" si="0"/>
        <v>24</v>
      </c>
      <c r="B32" s="54" t="e">
        <f>'PEGAR AQUÍ'!#REF!</f>
        <v>#REF!</v>
      </c>
      <c r="C32" s="55" t="e">
        <f>CONCATENATE('PEGAR AQUÍ'!#REF!," ",'PEGAR AQUÍ'!#REF!)</f>
        <v>#REF!</v>
      </c>
      <c r="D32" s="2"/>
      <c r="E32" s="2"/>
      <c r="F32" s="2"/>
      <c r="G32" s="5"/>
      <c r="H32" s="4"/>
    </row>
    <row r="33" spans="1:8" x14ac:dyDescent="0.25">
      <c r="A33" s="97">
        <f t="shared" si="0"/>
        <v>25</v>
      </c>
      <c r="B33" s="54" t="e">
        <f>'PEGAR AQUÍ'!#REF!</f>
        <v>#REF!</v>
      </c>
      <c r="C33" s="55" t="e">
        <f>CONCATENATE('PEGAR AQUÍ'!#REF!," ",'PEGAR AQUÍ'!#REF!)</f>
        <v>#REF!</v>
      </c>
      <c r="D33" s="2"/>
      <c r="E33" s="2"/>
      <c r="F33" s="2"/>
      <c r="G33" s="3"/>
      <c r="H33" s="4"/>
    </row>
    <row r="34" spans="1:8" x14ac:dyDescent="0.25">
      <c r="A34" s="97">
        <f t="shared" si="0"/>
        <v>26</v>
      </c>
      <c r="B34" s="54" t="e">
        <f>'PEGAR AQUÍ'!#REF!</f>
        <v>#REF!</v>
      </c>
      <c r="C34" s="55" t="e">
        <f>CONCATENATE('PEGAR AQUÍ'!#REF!," ",'PEGAR AQUÍ'!#REF!)</f>
        <v>#REF!</v>
      </c>
      <c r="D34" s="2"/>
      <c r="E34" s="2"/>
      <c r="F34" s="2"/>
      <c r="G34" s="3"/>
      <c r="H34" s="4"/>
    </row>
    <row r="35" spans="1:8" x14ac:dyDescent="0.25">
      <c r="A35" s="97">
        <f t="shared" si="0"/>
        <v>27</v>
      </c>
      <c r="B35" s="54" t="e">
        <f>'PEGAR AQUÍ'!#REF!</f>
        <v>#REF!</v>
      </c>
      <c r="C35" s="55" t="e">
        <f>CONCATENATE('PEGAR AQUÍ'!#REF!," ",'PEGAR AQUÍ'!#REF!)</f>
        <v>#REF!</v>
      </c>
      <c r="D35" s="2"/>
      <c r="E35" s="2"/>
      <c r="F35" s="2"/>
      <c r="G35" s="5"/>
      <c r="H35" s="6"/>
    </row>
    <row r="36" spans="1:8" x14ac:dyDescent="0.25">
      <c r="A36" s="97">
        <f t="shared" si="0"/>
        <v>28</v>
      </c>
      <c r="B36" s="54" t="e">
        <f>'PEGAR AQUÍ'!#REF!</f>
        <v>#REF!</v>
      </c>
      <c r="C36" s="55" t="e">
        <f>CONCATENATE('PEGAR AQUÍ'!#REF!," ",'PEGAR AQUÍ'!#REF!)</f>
        <v>#REF!</v>
      </c>
      <c r="D36" s="2"/>
      <c r="E36" s="2"/>
      <c r="F36" s="2"/>
      <c r="G36" s="7"/>
      <c r="H36" s="4"/>
    </row>
    <row r="37" spans="1:8" x14ac:dyDescent="0.25">
      <c r="A37" s="97">
        <f t="shared" si="0"/>
        <v>29</v>
      </c>
      <c r="B37" s="54" t="e">
        <f>'PEGAR AQUÍ'!#REF!</f>
        <v>#REF!</v>
      </c>
      <c r="C37" s="55" t="e">
        <f>CONCATENATE('PEGAR AQUÍ'!#REF!," ",'PEGAR AQUÍ'!#REF!)</f>
        <v>#REF!</v>
      </c>
      <c r="D37" s="2"/>
      <c r="E37" s="2"/>
      <c r="F37" s="2"/>
      <c r="G37" s="3"/>
      <c r="H37" s="4"/>
    </row>
    <row r="38" spans="1:8" x14ac:dyDescent="0.25">
      <c r="A38" s="97">
        <f t="shared" si="0"/>
        <v>30</v>
      </c>
      <c r="B38" s="54" t="e">
        <f>'PEGAR AQUÍ'!#REF!</f>
        <v>#REF!</v>
      </c>
      <c r="C38" s="55" t="e">
        <f>CONCATENATE('PEGAR AQUÍ'!#REF!," ",'PEGAR AQUÍ'!#REF!)</f>
        <v>#REF!</v>
      </c>
      <c r="D38" s="2"/>
      <c r="E38" s="2"/>
      <c r="F38" s="2"/>
      <c r="G38" s="3"/>
      <c r="H38" s="4"/>
    </row>
    <row r="39" spans="1:8" x14ac:dyDescent="0.25">
      <c r="A39" s="97">
        <f t="shared" si="0"/>
        <v>31</v>
      </c>
      <c r="B39" s="54">
        <f>'PEGAR AQUÍ'!D21</f>
        <v>1095829590</v>
      </c>
      <c r="C39" s="55" t="str">
        <f>CONCATENATE('PEGAR AQUÍ'!B21," ",'PEGAR AQUÍ'!C21)</f>
        <v>VELASCO GALVIS RUDY MELISSA</v>
      </c>
      <c r="D39" s="2"/>
      <c r="E39" s="2"/>
      <c r="F39" s="2"/>
      <c r="G39" s="3"/>
      <c r="H39" s="4"/>
    </row>
    <row r="40" spans="1:8" x14ac:dyDescent="0.25">
      <c r="A40" s="97">
        <f t="shared" si="0"/>
        <v>32</v>
      </c>
      <c r="B40" s="54" t="e">
        <f>'PEGAR AQUÍ'!#REF!</f>
        <v>#REF!</v>
      </c>
      <c r="C40" s="55" t="e">
        <f>CONCATENATE('PEGAR AQUÍ'!#REF!," ",'PEGAR AQUÍ'!#REF!)</f>
        <v>#REF!</v>
      </c>
      <c r="D40" s="2"/>
      <c r="E40" s="2"/>
      <c r="F40" s="2"/>
      <c r="G40" s="5"/>
      <c r="H40" s="6"/>
    </row>
    <row r="41" spans="1:8" x14ac:dyDescent="0.25">
      <c r="A41" s="97">
        <f t="shared" si="0"/>
        <v>33</v>
      </c>
      <c r="B41" s="54" t="e">
        <f>'PEGAR AQUÍ'!#REF!</f>
        <v>#REF!</v>
      </c>
      <c r="C41" s="55" t="e">
        <f>CONCATENATE('PEGAR AQUÍ'!#REF!," ",'PEGAR AQUÍ'!#REF!)</f>
        <v>#REF!</v>
      </c>
      <c r="D41" s="2"/>
      <c r="E41" s="2"/>
      <c r="F41" s="2"/>
      <c r="G41" s="3"/>
      <c r="H41" s="4"/>
    </row>
    <row r="42" spans="1:8" x14ac:dyDescent="0.25">
      <c r="A42" s="97">
        <f t="shared" si="0"/>
        <v>34</v>
      </c>
      <c r="B42" s="54">
        <f>'PEGAR AQUÍ'!D22</f>
        <v>1101693821</v>
      </c>
      <c r="C42" s="55" t="str">
        <f>CONCATENATE('PEGAR AQUÍ'!B22," ",'PEGAR AQUÍ'!C22)</f>
        <v>BAUTISTA CALA XIOMARA ANDREA</v>
      </c>
      <c r="D42" s="2"/>
      <c r="E42" s="2"/>
      <c r="F42" s="2"/>
      <c r="G42" s="3"/>
      <c r="H42" s="4"/>
    </row>
    <row r="43" spans="1:8" x14ac:dyDescent="0.25">
      <c r="A43" s="97">
        <f t="shared" si="0"/>
        <v>35</v>
      </c>
      <c r="B43" s="54" t="e">
        <f>'PEGAR AQUÍ'!#REF!</f>
        <v>#REF!</v>
      </c>
      <c r="C43" s="55" t="e">
        <f>CONCATENATE('PEGAR AQUÍ'!#REF!," ",'PEGAR AQUÍ'!#REF!)</f>
        <v>#REF!</v>
      </c>
      <c r="D43" s="2"/>
      <c r="E43" s="2"/>
      <c r="F43" s="2"/>
      <c r="G43" s="5"/>
      <c r="H43" s="4"/>
    </row>
    <row r="44" spans="1:8" x14ac:dyDescent="0.25">
      <c r="A44" s="97">
        <f t="shared" si="0"/>
        <v>36</v>
      </c>
      <c r="B44" s="54" t="e">
        <f>'PEGAR AQUÍ'!#REF!</f>
        <v>#REF!</v>
      </c>
      <c r="C44" s="55" t="e">
        <f>CONCATENATE('PEGAR AQUÍ'!#REF!," ",'PEGAR AQUÍ'!#REF!)</f>
        <v>#REF!</v>
      </c>
      <c r="D44" s="2"/>
      <c r="E44" s="2"/>
      <c r="F44" s="2"/>
      <c r="G44" s="3"/>
      <c r="H44" s="4"/>
    </row>
    <row r="45" spans="1:8" x14ac:dyDescent="0.25">
      <c r="A45" s="97">
        <f t="shared" si="0"/>
        <v>37</v>
      </c>
      <c r="B45" s="54" t="e">
        <f>'PEGAR AQUÍ'!#REF!</f>
        <v>#REF!</v>
      </c>
      <c r="C45" s="55" t="e">
        <f>CONCATENATE('PEGAR AQUÍ'!#REF!," ",'PEGAR AQUÍ'!#REF!)</f>
        <v>#REF!</v>
      </c>
      <c r="D45" s="2"/>
      <c r="E45" s="2"/>
      <c r="F45" s="2"/>
      <c r="G45" s="3"/>
      <c r="H45" s="4"/>
    </row>
    <row r="46" spans="1:8" x14ac:dyDescent="0.25">
      <c r="A46" s="97">
        <f t="shared" si="0"/>
        <v>38</v>
      </c>
      <c r="B46" s="54" t="e">
        <f>'PEGAR AQUÍ'!#REF!</f>
        <v>#REF!</v>
      </c>
      <c r="C46" s="55" t="e">
        <f>CONCATENATE('PEGAR AQUÍ'!#REF!," ",'PEGAR AQUÍ'!#REF!)</f>
        <v>#REF!</v>
      </c>
      <c r="D46" s="2"/>
      <c r="E46" s="2"/>
      <c r="F46" s="2"/>
      <c r="G46" s="5"/>
      <c r="H46" s="6"/>
    </row>
    <row r="47" spans="1:8" x14ac:dyDescent="0.25">
      <c r="A47" s="97">
        <f t="shared" si="0"/>
        <v>39</v>
      </c>
      <c r="B47" s="54">
        <f>'PEGAR AQUÍ'!D23</f>
        <v>1095928305</v>
      </c>
      <c r="C47" s="55" t="str">
        <f>CONCATENATE('PEGAR AQUÍ'!B23," ",'PEGAR AQUÍ'!C23)</f>
        <v>JAIMES SIERRA CARLOS HUMBERTO</v>
      </c>
      <c r="D47" s="2"/>
      <c r="E47" s="2"/>
      <c r="F47" s="2"/>
      <c r="G47" s="7"/>
      <c r="H47" s="4"/>
    </row>
    <row r="48" spans="1:8" x14ac:dyDescent="0.25">
      <c r="A48" s="97">
        <f t="shared" si="0"/>
        <v>40</v>
      </c>
      <c r="B48" s="54" t="e">
        <f>'PEGAR AQUÍ'!#REF!</f>
        <v>#REF!</v>
      </c>
      <c r="C48" s="55" t="e">
        <f>CONCATENATE('PEGAR AQUÍ'!#REF!," ",'PEGAR AQUÍ'!#REF!)</f>
        <v>#REF!</v>
      </c>
      <c r="D48" s="2"/>
      <c r="E48" s="2"/>
      <c r="F48" s="2"/>
      <c r="G48" s="3"/>
      <c r="H48" s="4"/>
    </row>
    <row r="49" spans="1:8" ht="18" customHeight="1" x14ac:dyDescent="0.25">
      <c r="D49" s="137"/>
      <c r="E49" s="137"/>
      <c r="F49" s="137"/>
      <c r="G49" s="137"/>
      <c r="H49" s="137"/>
    </row>
    <row r="50" spans="1:8" ht="13.5" customHeight="1" x14ac:dyDescent="0.25">
      <c r="D50" s="19"/>
      <c r="E50" s="19"/>
      <c r="F50" s="19"/>
      <c r="G50" s="19"/>
      <c r="H50" s="19"/>
    </row>
    <row r="51" spans="1:8" ht="15" customHeight="1" x14ac:dyDescent="0.25">
      <c r="A51" s="136" t="s">
        <v>14</v>
      </c>
      <c r="B51" s="136"/>
      <c r="C51" s="136"/>
      <c r="D51" s="136"/>
      <c r="E51" s="136"/>
      <c r="F51" s="136"/>
      <c r="G51" s="136"/>
      <c r="H51" s="136"/>
    </row>
    <row r="52" spans="1:8" x14ac:dyDescent="0.25">
      <c r="A52" s="135" t="s">
        <v>1</v>
      </c>
      <c r="B52" s="135"/>
      <c r="C52" s="135"/>
      <c r="D52" s="135"/>
      <c r="E52" s="135"/>
      <c r="F52" s="135"/>
      <c r="G52" s="135"/>
      <c r="H52" s="135"/>
    </row>
  </sheetData>
  <mergeCells count="14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2:H52"/>
    <mergeCell ref="A51:H51"/>
    <mergeCell ref="D49:H49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8" sqref="F8:F9"/>
    </sheetView>
  </sheetViews>
  <sheetFormatPr baseColWidth="10" defaultRowHeight="15" x14ac:dyDescent="0.25"/>
  <cols>
    <col min="1" max="2" width="21.28515625" customWidth="1"/>
    <col min="3" max="3" width="16.7109375" customWidth="1"/>
    <col min="4" max="4" width="13.7109375" customWidth="1"/>
    <col min="6" max="6" width="15.7109375" style="68" customWidth="1"/>
    <col min="7" max="7" width="15.5703125" customWidth="1"/>
    <col min="8" max="8" width="12.140625" bestFit="1" customWidth="1"/>
  </cols>
  <sheetData>
    <row r="1" spans="1:9" ht="44.25" customHeight="1" x14ac:dyDescent="0.25">
      <c r="A1" s="74"/>
      <c r="B1" s="153" t="s">
        <v>17</v>
      </c>
      <c r="C1" s="153"/>
      <c r="D1" s="153"/>
      <c r="E1" s="153"/>
      <c r="F1" s="153"/>
      <c r="G1" s="153"/>
      <c r="H1" s="20" t="s">
        <v>18</v>
      </c>
      <c r="I1" s="21"/>
    </row>
    <row r="2" spans="1:9" ht="15" customHeight="1" x14ac:dyDescent="0.25">
      <c r="A2" s="75" t="s">
        <v>19</v>
      </c>
      <c r="B2" s="154" t="s">
        <v>20</v>
      </c>
      <c r="C2" s="154"/>
      <c r="D2" s="154"/>
      <c r="E2" s="154"/>
      <c r="F2" s="154"/>
      <c r="G2" s="154"/>
      <c r="H2" s="20" t="s">
        <v>21</v>
      </c>
      <c r="I2" s="22"/>
    </row>
    <row r="4" spans="1:9" x14ac:dyDescent="0.25">
      <c r="A4" s="141" t="s">
        <v>22</v>
      </c>
      <c r="B4" s="142"/>
      <c r="C4" s="23" t="s">
        <v>23</v>
      </c>
      <c r="D4" s="23"/>
      <c r="E4" s="24"/>
      <c r="F4" s="64" t="s">
        <v>24</v>
      </c>
      <c r="G4" s="25"/>
      <c r="H4" s="24"/>
    </row>
    <row r="5" spans="1:9" x14ac:dyDescent="0.25">
      <c r="A5" s="143"/>
      <c r="B5" s="144"/>
      <c r="C5" s="147"/>
      <c r="D5" s="147"/>
      <c r="E5" s="148"/>
      <c r="F5" s="65" t="s">
        <v>25</v>
      </c>
      <c r="G5" s="26"/>
      <c r="H5" s="27"/>
    </row>
    <row r="6" spans="1:9" x14ac:dyDescent="0.25">
      <c r="A6" s="141" t="s">
        <v>26</v>
      </c>
      <c r="B6" s="142"/>
      <c r="C6" s="149" t="s">
        <v>27</v>
      </c>
      <c r="D6" s="151"/>
      <c r="E6" s="28" t="s">
        <v>28</v>
      </c>
      <c r="F6" s="72"/>
      <c r="G6" s="70" t="s">
        <v>29</v>
      </c>
      <c r="H6" s="29"/>
    </row>
    <row r="7" spans="1:9" x14ac:dyDescent="0.25">
      <c r="A7" s="143"/>
      <c r="B7" s="144"/>
      <c r="C7" s="150"/>
      <c r="D7" s="152"/>
      <c r="E7" s="30"/>
      <c r="F7" s="73">
        <v>134025</v>
      </c>
      <c r="G7" s="71"/>
      <c r="H7" s="31"/>
    </row>
    <row r="8" spans="1:9" x14ac:dyDescent="0.25">
      <c r="A8" s="139" t="s">
        <v>44</v>
      </c>
      <c r="B8" s="139" t="s">
        <v>45</v>
      </c>
      <c r="C8" s="155" t="s">
        <v>30</v>
      </c>
      <c r="D8" s="156" t="s">
        <v>31</v>
      </c>
      <c r="E8" s="157"/>
      <c r="F8" s="158" t="s">
        <v>32</v>
      </c>
      <c r="G8" s="145" t="s">
        <v>33</v>
      </c>
      <c r="H8" s="145" t="s">
        <v>34</v>
      </c>
    </row>
    <row r="9" spans="1:9" ht="24" customHeight="1" x14ac:dyDescent="0.25">
      <c r="A9" s="140"/>
      <c r="B9" s="140"/>
      <c r="C9" s="146"/>
      <c r="D9" s="61" t="s">
        <v>35</v>
      </c>
      <c r="E9" s="61" t="s">
        <v>36</v>
      </c>
      <c r="F9" s="159"/>
      <c r="G9" s="146"/>
      <c r="H9" s="146"/>
    </row>
    <row r="10" spans="1:9" s="34" customFormat="1" ht="18.75" customHeight="1" x14ac:dyDescent="0.25">
      <c r="A10" s="95" t="e">
        <f>'PEGAR AQUÍ'!#REF!</f>
        <v>#REF!</v>
      </c>
      <c r="B10" s="94" t="e">
        <f>'PEGAR AQUÍ'!#REF!</f>
        <v>#REF!</v>
      </c>
      <c r="C10" s="32" t="e">
        <f>'PEGAR AQUÍ'!#REF!</f>
        <v>#REF!</v>
      </c>
      <c r="D10" s="61" t="e">
        <f>'PEGAR AQUÍ'!#REF!</f>
        <v>#REF!</v>
      </c>
      <c r="E10" s="61"/>
      <c r="F10" s="66" t="e">
        <f>RIGHT('PEGAR AQUÍ'!#REF!,LEN('PEGAR AQUÍ'!#REF!)-22)</f>
        <v>#REF!</v>
      </c>
      <c r="G10" s="32"/>
      <c r="H10" s="56" t="e">
        <f>F7-F10</f>
        <v>#REF!</v>
      </c>
    </row>
    <row r="11" spans="1:9" s="63" customFormat="1" ht="18.75" customHeight="1" x14ac:dyDescent="0.25">
      <c r="A11" s="95" t="e">
        <f>'PEGAR AQUÍ'!#REF!</f>
        <v>#REF!</v>
      </c>
      <c r="B11" s="94" t="e">
        <f>'PEGAR AQUÍ'!#REF!</f>
        <v>#REF!</v>
      </c>
      <c r="C11" s="32" t="e">
        <f>'PEGAR AQUÍ'!#REF!</f>
        <v>#REF!</v>
      </c>
      <c r="D11" s="61" t="e">
        <f>'PEGAR AQUÍ'!#REF!</f>
        <v>#REF!</v>
      </c>
      <c r="E11" s="62"/>
      <c r="F11" s="66" t="e">
        <f>RIGHT('PEGAR AQUÍ'!#REF!,LEN('PEGAR AQUÍ'!#REF!)-22)</f>
        <v>#REF!</v>
      </c>
      <c r="G11" s="32"/>
      <c r="H11" s="56" t="e">
        <f>F7-F11</f>
        <v>#REF!</v>
      </c>
    </row>
    <row r="12" spans="1:9" s="63" customFormat="1" ht="18.75" customHeight="1" x14ac:dyDescent="0.25">
      <c r="A12" s="95" t="str">
        <f>'PEGAR AQUÍ'!B9</f>
        <v>NAVARRO ARIAS</v>
      </c>
      <c r="B12" s="94" t="str">
        <f>'PEGAR AQUÍ'!C9</f>
        <v>HILDA</v>
      </c>
      <c r="C12" s="32">
        <f>'PEGAR AQUÍ'!D9</f>
        <v>1095828584</v>
      </c>
      <c r="D12" s="61" t="str">
        <f>'PEGAR AQUÍ'!K9</f>
        <v>LQ-00148861</v>
      </c>
      <c r="E12" s="62"/>
      <c r="F12" s="66" t="str">
        <f>RIGHT('PEGAR AQUÍ'!J9,LEN('PEGAR AQUÍ'!J9)-22)</f>
        <v>134025</v>
      </c>
      <c r="G12" s="32"/>
      <c r="H12" s="56">
        <f>F7-F12</f>
        <v>0</v>
      </c>
    </row>
    <row r="13" spans="1:9" s="63" customFormat="1" ht="18.75" customHeight="1" x14ac:dyDescent="0.25">
      <c r="A13" s="95" t="str">
        <f>'PEGAR AQUÍ'!B10</f>
        <v>ROMERO QUIROGA</v>
      </c>
      <c r="B13" s="94" t="str">
        <f>'PEGAR AQUÍ'!C10</f>
        <v>DIEGO ARMANDO</v>
      </c>
      <c r="C13" s="32">
        <f>'PEGAR AQUÍ'!D10</f>
        <v>1102380884</v>
      </c>
      <c r="D13" s="61" t="str">
        <f>'PEGAR AQUÍ'!K10</f>
        <v>LQ-00151706</v>
      </c>
      <c r="E13" s="62"/>
      <c r="F13" s="66" t="str">
        <f>RIGHT('PEGAR AQUÍ'!J10,LEN('PEGAR AQUÍ'!J10)-22)</f>
        <v>134025</v>
      </c>
      <c r="G13" s="32"/>
      <c r="H13" s="56">
        <f>F7-F13</f>
        <v>0</v>
      </c>
    </row>
    <row r="14" spans="1:9" s="63" customFormat="1" ht="18.75" customHeight="1" x14ac:dyDescent="0.25">
      <c r="A14" s="95" t="str">
        <f>'PEGAR AQUÍ'!B11</f>
        <v>GIL CENTENO</v>
      </c>
      <c r="B14" s="94" t="str">
        <f>'PEGAR AQUÍ'!C11</f>
        <v>JUAN FELIPE</v>
      </c>
      <c r="C14" s="32">
        <f>'PEGAR AQUÍ'!D11</f>
        <v>1098752797</v>
      </c>
      <c r="D14" s="61" t="str">
        <f>'PEGAR AQUÍ'!K11</f>
        <v>LQ-00153031</v>
      </c>
      <c r="E14" s="62"/>
      <c r="F14" s="66" t="str">
        <f>RIGHT('PEGAR AQUÍ'!J11,LEN('PEGAR AQUÍ'!J11)-22)</f>
        <v>134025</v>
      </c>
      <c r="G14" s="32"/>
      <c r="H14" s="56">
        <f>F7-F14</f>
        <v>0</v>
      </c>
    </row>
    <row r="15" spans="1:9" s="63" customFormat="1" ht="18.75" customHeight="1" x14ac:dyDescent="0.25">
      <c r="A15" s="95" t="str">
        <f>'PEGAR AQUÍ'!B12</f>
        <v>CHACON PACHECO</v>
      </c>
      <c r="B15" s="94" t="str">
        <f>'PEGAR AQUÍ'!C12</f>
        <v>YURLEY ANDREA</v>
      </c>
      <c r="C15" s="32">
        <f>'PEGAR AQUÍ'!D12</f>
        <v>1098773078</v>
      </c>
      <c r="D15" s="61" t="str">
        <f>'PEGAR AQUÍ'!K12</f>
        <v>LQ-00149361</v>
      </c>
      <c r="E15" s="62"/>
      <c r="F15" s="66" t="str">
        <f>RIGHT('PEGAR AQUÍ'!J12,LEN('PEGAR AQUÍ'!J12)-22)</f>
        <v>134025</v>
      </c>
      <c r="G15" s="32"/>
      <c r="H15" s="56">
        <f>F7-F15</f>
        <v>0</v>
      </c>
    </row>
    <row r="16" spans="1:9" s="63" customFormat="1" ht="18.75" customHeight="1" x14ac:dyDescent="0.25">
      <c r="A16" s="95" t="str">
        <f>'PEGAR AQUÍ'!B13</f>
        <v>DIAZ GUTIERREZ</v>
      </c>
      <c r="B16" s="94" t="str">
        <f>'PEGAR AQUÍ'!C13</f>
        <v>YESIKA JULIANA</v>
      </c>
      <c r="C16" s="32">
        <f>'PEGAR AQUÍ'!D13</f>
        <v>1102379910</v>
      </c>
      <c r="D16" s="61" t="str">
        <f>'PEGAR AQUÍ'!K13</f>
        <v>LQ-00149361</v>
      </c>
      <c r="E16" s="62"/>
      <c r="F16" s="66" t="str">
        <f>RIGHT('PEGAR AQUÍ'!J13,LEN('PEGAR AQUÍ'!J13)-22)</f>
        <v>134025</v>
      </c>
      <c r="G16" s="32"/>
      <c r="H16" s="56">
        <f>F7-F16</f>
        <v>0</v>
      </c>
    </row>
    <row r="17" spans="1:8" s="63" customFormat="1" ht="18.75" customHeight="1" x14ac:dyDescent="0.25">
      <c r="A17" s="95" t="str">
        <f>'PEGAR AQUÍ'!B14</f>
        <v>PICO SILVA</v>
      </c>
      <c r="B17" s="94" t="str">
        <f>'PEGAR AQUÍ'!C14</f>
        <v>YAN CARLOS</v>
      </c>
      <c r="C17" s="32">
        <f>'PEGAR AQUÍ'!D14</f>
        <v>1098792365</v>
      </c>
      <c r="D17" s="61" t="str">
        <f>'PEGAR AQUÍ'!K14</f>
        <v>LQ-00152091</v>
      </c>
      <c r="E17" s="62"/>
      <c r="F17" s="66" t="str">
        <f>RIGHT('PEGAR AQUÍ'!J14,LEN('PEGAR AQUÍ'!J14)-22)</f>
        <v>134025</v>
      </c>
      <c r="G17" s="32"/>
      <c r="H17" s="56">
        <f>F7-F17</f>
        <v>0</v>
      </c>
    </row>
    <row r="18" spans="1:8" s="63" customFormat="1" ht="18.75" customHeight="1" x14ac:dyDescent="0.25">
      <c r="A18" s="95" t="str">
        <f>'PEGAR AQUÍ'!B15</f>
        <v>MORENO GONZALEZ</v>
      </c>
      <c r="B18" s="94" t="str">
        <f>'PEGAR AQUÍ'!C15</f>
        <v>PABLO DAVID</v>
      </c>
      <c r="C18" s="32">
        <f>'PEGAR AQUÍ'!D15</f>
        <v>1098787757</v>
      </c>
      <c r="D18" s="61" t="str">
        <f>'PEGAR AQUÍ'!K15</f>
        <v>LQ-00154142</v>
      </c>
      <c r="E18" s="62"/>
      <c r="F18" s="66" t="str">
        <f>RIGHT('PEGAR AQUÍ'!J15,LEN('PEGAR AQUÍ'!J15)-22)</f>
        <v>134025</v>
      </c>
      <c r="G18" s="32"/>
      <c r="H18" s="56">
        <f>F7-F18</f>
        <v>0</v>
      </c>
    </row>
    <row r="19" spans="1:8" s="63" customFormat="1" ht="18.75" customHeight="1" x14ac:dyDescent="0.25">
      <c r="A19" s="95" t="e">
        <f>'PEGAR AQUÍ'!#REF!</f>
        <v>#REF!</v>
      </c>
      <c r="B19" s="94" t="e">
        <f>'PEGAR AQUÍ'!#REF!</f>
        <v>#REF!</v>
      </c>
      <c r="C19" s="32" t="e">
        <f>'PEGAR AQUÍ'!#REF!</f>
        <v>#REF!</v>
      </c>
      <c r="D19" s="61" t="e">
        <f>'PEGAR AQUÍ'!#REF!</f>
        <v>#REF!</v>
      </c>
      <c r="E19" s="62"/>
      <c r="F19" s="66" t="e">
        <f>RIGHT('PEGAR AQUÍ'!#REF!,LEN('PEGAR AQUÍ'!#REF!)-22)</f>
        <v>#REF!</v>
      </c>
      <c r="G19" s="32"/>
      <c r="H19" s="56" t="e">
        <f>F7-F19</f>
        <v>#REF!</v>
      </c>
    </row>
    <row r="20" spans="1:8" s="63" customFormat="1" ht="18.75" customHeight="1" x14ac:dyDescent="0.25">
      <c r="A20" s="95" t="e">
        <f>'PEGAR AQUÍ'!#REF!</f>
        <v>#REF!</v>
      </c>
      <c r="B20" s="94" t="e">
        <f>'PEGAR AQUÍ'!#REF!</f>
        <v>#REF!</v>
      </c>
      <c r="C20" s="32" t="e">
        <f>'PEGAR AQUÍ'!#REF!</f>
        <v>#REF!</v>
      </c>
      <c r="D20" s="61" t="e">
        <f>'PEGAR AQUÍ'!#REF!</f>
        <v>#REF!</v>
      </c>
      <c r="E20" s="62"/>
      <c r="F20" s="66" t="e">
        <f>RIGHT('PEGAR AQUÍ'!#REF!,LEN('PEGAR AQUÍ'!#REF!)-22)</f>
        <v>#REF!</v>
      </c>
      <c r="G20" s="32"/>
      <c r="H20" s="56" t="e">
        <f>F7-F20</f>
        <v>#REF!</v>
      </c>
    </row>
    <row r="21" spans="1:8" s="63" customFormat="1" ht="18.75" customHeight="1" x14ac:dyDescent="0.25">
      <c r="A21" s="95" t="e">
        <f>'PEGAR AQUÍ'!#REF!</f>
        <v>#REF!</v>
      </c>
      <c r="B21" s="94" t="e">
        <f>'PEGAR AQUÍ'!#REF!</f>
        <v>#REF!</v>
      </c>
      <c r="C21" s="32" t="e">
        <f>'PEGAR AQUÍ'!#REF!</f>
        <v>#REF!</v>
      </c>
      <c r="D21" s="61" t="e">
        <f>'PEGAR AQUÍ'!#REF!</f>
        <v>#REF!</v>
      </c>
      <c r="E21" s="62"/>
      <c r="F21" s="66" t="e">
        <f>RIGHT('PEGAR AQUÍ'!#REF!,LEN('PEGAR AQUÍ'!#REF!)-22)</f>
        <v>#REF!</v>
      </c>
      <c r="G21" s="32"/>
      <c r="H21" s="56" t="e">
        <f>F7-F21</f>
        <v>#REF!</v>
      </c>
    </row>
    <row r="22" spans="1:8" s="63" customFormat="1" ht="18.75" customHeight="1" x14ac:dyDescent="0.25">
      <c r="A22" s="95" t="str">
        <f>'PEGAR AQUÍ'!B16</f>
        <v>GUERRERO LOPEZ</v>
      </c>
      <c r="B22" s="94" t="str">
        <f>'PEGAR AQUÍ'!C16</f>
        <v>KELLY ANDREA</v>
      </c>
      <c r="C22" s="32">
        <f>'PEGAR AQUÍ'!D16</f>
        <v>1102372417</v>
      </c>
      <c r="D22" s="61" t="str">
        <f>'PEGAR AQUÍ'!K16</f>
        <v>LQ-00153104</v>
      </c>
      <c r="E22" s="62"/>
      <c r="F22" s="66" t="str">
        <f>RIGHT('PEGAR AQUÍ'!J16,LEN('PEGAR AQUÍ'!J16)-22)</f>
        <v>134025</v>
      </c>
      <c r="G22" s="32"/>
      <c r="H22" s="56">
        <f>F7-F22</f>
        <v>0</v>
      </c>
    </row>
    <row r="23" spans="1:8" s="63" customFormat="1" ht="18.75" customHeight="1" x14ac:dyDescent="0.25">
      <c r="A23" s="95" t="e">
        <f>'PEGAR AQUÍ'!#REF!</f>
        <v>#REF!</v>
      </c>
      <c r="B23" s="94" t="e">
        <f>'PEGAR AQUÍ'!#REF!</f>
        <v>#REF!</v>
      </c>
      <c r="C23" s="32" t="e">
        <f>'PEGAR AQUÍ'!#REF!</f>
        <v>#REF!</v>
      </c>
      <c r="D23" s="61" t="e">
        <f>'PEGAR AQUÍ'!#REF!</f>
        <v>#REF!</v>
      </c>
      <c r="E23" s="62"/>
      <c r="F23" s="66" t="e">
        <f>RIGHT('PEGAR AQUÍ'!#REF!,LEN('PEGAR AQUÍ'!#REF!)-22)</f>
        <v>#REF!</v>
      </c>
      <c r="G23" s="32"/>
      <c r="H23" s="56" t="e">
        <f>F7-F23</f>
        <v>#REF!</v>
      </c>
    </row>
    <row r="24" spans="1:8" s="63" customFormat="1" ht="18.75" customHeight="1" x14ac:dyDescent="0.25">
      <c r="A24" s="95" t="str">
        <f>'PEGAR AQUÍ'!B17</f>
        <v>GARCIA VARGAS</v>
      </c>
      <c r="B24" s="94" t="str">
        <f>'PEGAR AQUÍ'!C17</f>
        <v>SERGIO ALEJANDRO</v>
      </c>
      <c r="C24" s="32">
        <f>'PEGAR AQUÍ'!D17</f>
        <v>1098746336</v>
      </c>
      <c r="D24" s="61" t="str">
        <f>'PEGAR AQUÍ'!K17</f>
        <v>LQ-00153903</v>
      </c>
      <c r="E24" s="62"/>
      <c r="F24" s="66" t="str">
        <f>RIGHT('PEGAR AQUÍ'!J17,LEN('PEGAR AQUÍ'!J17)-22)</f>
        <v>134025</v>
      </c>
      <c r="G24" s="32"/>
      <c r="H24" s="56">
        <f>F7-F24</f>
        <v>0</v>
      </c>
    </row>
    <row r="25" spans="1:8" s="63" customFormat="1" ht="18.75" customHeight="1" x14ac:dyDescent="0.25">
      <c r="A25" s="95" t="str">
        <f>'PEGAR AQUÍ'!B18</f>
        <v>CASTIBLANCO MACIAS</v>
      </c>
      <c r="B25" s="94" t="str">
        <f>'PEGAR AQUÍ'!C18</f>
        <v>ANDRES GUSTAVO</v>
      </c>
      <c r="C25" s="32">
        <f>'PEGAR AQUÍ'!D18</f>
        <v>1098726226</v>
      </c>
      <c r="D25" s="61" t="str">
        <f>'PEGAR AQUÍ'!K18</f>
        <v>LQ-00155185</v>
      </c>
      <c r="E25" s="62"/>
      <c r="F25" s="66" t="str">
        <f>RIGHT('PEGAR AQUÍ'!J18,LEN('PEGAR AQUÍ'!J18)-22)</f>
        <v>134025</v>
      </c>
      <c r="G25" s="32"/>
      <c r="H25" s="56">
        <f>F7-F25</f>
        <v>0</v>
      </c>
    </row>
    <row r="26" spans="1:8" s="63" customFormat="1" ht="18.75" customHeight="1" x14ac:dyDescent="0.25">
      <c r="A26" s="95" t="str">
        <f>'PEGAR AQUÍ'!B19</f>
        <v>CABEZA BONILLA</v>
      </c>
      <c r="B26" s="94" t="str">
        <f>'PEGAR AQUÍ'!C19</f>
        <v>CESAR ANDRES</v>
      </c>
      <c r="C26" s="32">
        <f>'PEGAR AQUÍ'!D19</f>
        <v>1098749430</v>
      </c>
      <c r="D26" s="61" t="str">
        <f>'PEGAR AQUÍ'!K19</f>
        <v>LQ-00150568</v>
      </c>
      <c r="E26" s="62"/>
      <c r="F26" s="66" t="str">
        <f>RIGHT('PEGAR AQUÍ'!J19,LEN('PEGAR AQUÍ'!J19)-22)</f>
        <v>134025</v>
      </c>
      <c r="G26" s="32"/>
      <c r="H26" s="56">
        <f>F7-F26</f>
        <v>0</v>
      </c>
    </row>
    <row r="27" spans="1:8" s="63" customFormat="1" ht="18.75" customHeight="1" x14ac:dyDescent="0.25">
      <c r="A27" s="95" t="e">
        <f>'PEGAR AQUÍ'!#REF!</f>
        <v>#REF!</v>
      </c>
      <c r="B27" s="94" t="e">
        <f>'PEGAR AQUÍ'!#REF!</f>
        <v>#REF!</v>
      </c>
      <c r="C27" s="32" t="e">
        <f>'PEGAR AQUÍ'!#REF!</f>
        <v>#REF!</v>
      </c>
      <c r="D27" s="61" t="e">
        <f>'PEGAR AQUÍ'!#REF!</f>
        <v>#REF!</v>
      </c>
      <c r="E27" s="62"/>
      <c r="F27" s="66" t="e">
        <f>RIGHT('PEGAR AQUÍ'!#REF!,LEN('PEGAR AQUÍ'!#REF!)-22)</f>
        <v>#REF!</v>
      </c>
      <c r="G27" s="32"/>
      <c r="H27" s="56" t="e">
        <f>F7-F27</f>
        <v>#REF!</v>
      </c>
    </row>
    <row r="28" spans="1:8" s="63" customFormat="1" ht="18.75" customHeight="1" x14ac:dyDescent="0.25">
      <c r="A28" s="95" t="e">
        <f>'PEGAR AQUÍ'!#REF!</f>
        <v>#REF!</v>
      </c>
      <c r="B28" s="94" t="e">
        <f>'PEGAR AQUÍ'!#REF!</f>
        <v>#REF!</v>
      </c>
      <c r="C28" s="32" t="e">
        <f>'PEGAR AQUÍ'!#REF!</f>
        <v>#REF!</v>
      </c>
      <c r="D28" s="61" t="e">
        <f>'PEGAR AQUÍ'!#REF!</f>
        <v>#REF!</v>
      </c>
      <c r="E28" s="62"/>
      <c r="F28" s="66" t="e">
        <f>RIGHT('PEGAR AQUÍ'!#REF!,LEN('PEGAR AQUÍ'!#REF!)-22)</f>
        <v>#REF!</v>
      </c>
      <c r="G28" s="32"/>
      <c r="H28" s="56" t="e">
        <f>F7-F28</f>
        <v>#REF!</v>
      </c>
    </row>
    <row r="29" spans="1:8" s="63" customFormat="1" ht="18.75" customHeight="1" x14ac:dyDescent="0.25">
      <c r="A29" s="95" t="e">
        <f>'PEGAR AQUÍ'!#REF!</f>
        <v>#REF!</v>
      </c>
      <c r="B29" s="94" t="e">
        <f>'PEGAR AQUÍ'!#REF!</f>
        <v>#REF!</v>
      </c>
      <c r="C29" s="32" t="e">
        <f>'PEGAR AQUÍ'!#REF!</f>
        <v>#REF!</v>
      </c>
      <c r="D29" s="61" t="e">
        <f>'PEGAR AQUÍ'!#REF!</f>
        <v>#REF!</v>
      </c>
      <c r="E29" s="62"/>
      <c r="F29" s="66" t="e">
        <f>RIGHT('PEGAR AQUÍ'!#REF!,LEN('PEGAR AQUÍ'!#REF!)-22)</f>
        <v>#REF!</v>
      </c>
      <c r="G29" s="32"/>
      <c r="H29" s="56" t="e">
        <f>F7-F29</f>
        <v>#REF!</v>
      </c>
    </row>
    <row r="30" spans="1:8" s="63" customFormat="1" ht="18.75" customHeight="1" x14ac:dyDescent="0.25">
      <c r="A30" s="95" t="e">
        <f>'PEGAR AQUÍ'!#REF!</f>
        <v>#REF!</v>
      </c>
      <c r="B30" s="94" t="e">
        <f>'PEGAR AQUÍ'!#REF!</f>
        <v>#REF!</v>
      </c>
      <c r="C30" s="32" t="e">
        <f>'PEGAR AQUÍ'!#REF!</f>
        <v>#REF!</v>
      </c>
      <c r="D30" s="61" t="e">
        <f>'PEGAR AQUÍ'!#REF!</f>
        <v>#REF!</v>
      </c>
      <c r="E30" s="62"/>
      <c r="F30" s="66" t="e">
        <f>RIGHT('PEGAR AQUÍ'!#REF!,LEN('PEGAR AQUÍ'!#REF!)-22)</f>
        <v>#REF!</v>
      </c>
      <c r="G30" s="32"/>
      <c r="H30" s="56" t="e">
        <f>F7-F30</f>
        <v>#REF!</v>
      </c>
    </row>
    <row r="31" spans="1:8" s="63" customFormat="1" ht="18.75" customHeight="1" x14ac:dyDescent="0.25">
      <c r="A31" s="95" t="str">
        <f>'PEGAR AQUÍ'!B20</f>
        <v>GARCIA VARGAS</v>
      </c>
      <c r="B31" s="94" t="str">
        <f>'PEGAR AQUÍ'!C20</f>
        <v>DIEGO FERNANDO</v>
      </c>
      <c r="C31" s="32">
        <f>'PEGAR AQUÍ'!D20</f>
        <v>91514521</v>
      </c>
      <c r="D31" s="61" t="str">
        <f>'PEGAR AQUÍ'!K20</f>
        <v>LQ-00150650</v>
      </c>
      <c r="E31" s="62"/>
      <c r="F31" s="66" t="str">
        <f>RIGHT('PEGAR AQUÍ'!J20,LEN('PEGAR AQUÍ'!J20)-22)</f>
        <v>134025</v>
      </c>
      <c r="G31" s="32"/>
      <c r="H31" s="56">
        <f>F7-F31</f>
        <v>0</v>
      </c>
    </row>
    <row r="32" spans="1:8" s="63" customFormat="1" ht="18.75" customHeight="1" x14ac:dyDescent="0.25">
      <c r="A32" s="95" t="e">
        <f>'PEGAR AQUÍ'!#REF!</f>
        <v>#REF!</v>
      </c>
      <c r="B32" s="94" t="e">
        <f>'PEGAR AQUÍ'!#REF!</f>
        <v>#REF!</v>
      </c>
      <c r="C32" s="32" t="e">
        <f>'PEGAR AQUÍ'!#REF!</f>
        <v>#REF!</v>
      </c>
      <c r="D32" s="61" t="e">
        <f>'PEGAR AQUÍ'!#REF!</f>
        <v>#REF!</v>
      </c>
      <c r="E32" s="62"/>
      <c r="F32" s="66" t="e">
        <f>RIGHT('PEGAR AQUÍ'!#REF!,LEN('PEGAR AQUÍ'!#REF!)-22)</f>
        <v>#REF!</v>
      </c>
      <c r="G32" s="32"/>
      <c r="H32" s="56" t="e">
        <f>F7-F32</f>
        <v>#REF!</v>
      </c>
    </row>
    <row r="33" spans="1:8" s="63" customFormat="1" ht="18.75" customHeight="1" x14ac:dyDescent="0.25">
      <c r="A33" s="95" t="e">
        <f>'PEGAR AQUÍ'!#REF!</f>
        <v>#REF!</v>
      </c>
      <c r="B33" s="94" t="e">
        <f>'PEGAR AQUÍ'!#REF!</f>
        <v>#REF!</v>
      </c>
      <c r="C33" s="32" t="e">
        <f>'PEGAR AQUÍ'!#REF!</f>
        <v>#REF!</v>
      </c>
      <c r="D33" s="61" t="e">
        <f>'PEGAR AQUÍ'!#REF!</f>
        <v>#REF!</v>
      </c>
      <c r="E33" s="62"/>
      <c r="F33" s="66" t="e">
        <f>RIGHT('PEGAR AQUÍ'!#REF!,LEN('PEGAR AQUÍ'!#REF!)-22)</f>
        <v>#REF!</v>
      </c>
      <c r="G33" s="32"/>
      <c r="H33" s="56" t="e">
        <f>F7-F33</f>
        <v>#REF!</v>
      </c>
    </row>
    <row r="34" spans="1:8" s="63" customFormat="1" ht="18.75" customHeight="1" x14ac:dyDescent="0.25">
      <c r="A34" s="95" t="e">
        <f>'PEGAR AQUÍ'!#REF!</f>
        <v>#REF!</v>
      </c>
      <c r="B34" s="94" t="e">
        <f>'PEGAR AQUÍ'!#REF!</f>
        <v>#REF!</v>
      </c>
      <c r="C34" s="32" t="e">
        <f>'PEGAR AQUÍ'!#REF!</f>
        <v>#REF!</v>
      </c>
      <c r="D34" s="61" t="e">
        <f>'PEGAR AQUÍ'!#REF!</f>
        <v>#REF!</v>
      </c>
      <c r="E34" s="62"/>
      <c r="F34" s="66" t="e">
        <f>RIGHT('PEGAR AQUÍ'!#REF!,LEN('PEGAR AQUÍ'!#REF!)-22)</f>
        <v>#REF!</v>
      </c>
      <c r="G34" s="62"/>
      <c r="H34" s="56" t="e">
        <f>F7-F34</f>
        <v>#REF!</v>
      </c>
    </row>
    <row r="35" spans="1:8" s="63" customFormat="1" ht="18.75" customHeight="1" x14ac:dyDescent="0.25">
      <c r="A35" s="95" t="e">
        <f>'PEGAR AQUÍ'!#REF!</f>
        <v>#REF!</v>
      </c>
      <c r="B35" s="94" t="e">
        <f>'PEGAR AQUÍ'!#REF!</f>
        <v>#REF!</v>
      </c>
      <c r="C35" s="32" t="e">
        <f>'PEGAR AQUÍ'!#REF!</f>
        <v>#REF!</v>
      </c>
      <c r="D35" s="61" t="e">
        <f>'PEGAR AQUÍ'!#REF!</f>
        <v>#REF!</v>
      </c>
      <c r="E35" s="62"/>
      <c r="F35" s="66" t="e">
        <f>RIGHT('PEGAR AQUÍ'!#REF!,LEN('PEGAR AQUÍ'!#REF!)-22)</f>
        <v>#REF!</v>
      </c>
      <c r="G35" s="32"/>
      <c r="H35" s="56" t="e">
        <f>F7-F35</f>
        <v>#REF!</v>
      </c>
    </row>
    <row r="36" spans="1:8" s="63" customFormat="1" ht="18.75" customHeight="1" x14ac:dyDescent="0.25">
      <c r="A36" s="95" t="e">
        <f>'PEGAR AQUÍ'!#REF!</f>
        <v>#REF!</v>
      </c>
      <c r="B36" s="94" t="e">
        <f>'PEGAR AQUÍ'!#REF!</f>
        <v>#REF!</v>
      </c>
      <c r="C36" s="32" t="e">
        <f>'PEGAR AQUÍ'!#REF!</f>
        <v>#REF!</v>
      </c>
      <c r="D36" s="61" t="e">
        <f>'PEGAR AQUÍ'!#REF!</f>
        <v>#REF!</v>
      </c>
      <c r="E36" s="62"/>
      <c r="F36" s="66" t="e">
        <f>RIGHT('PEGAR AQUÍ'!#REF!,LEN('PEGAR AQUÍ'!#REF!)-22)</f>
        <v>#REF!</v>
      </c>
      <c r="G36" s="32"/>
      <c r="H36" s="56" t="e">
        <f>F7-F36</f>
        <v>#REF!</v>
      </c>
    </row>
    <row r="37" spans="1:8" s="63" customFormat="1" ht="18.75" customHeight="1" x14ac:dyDescent="0.25">
      <c r="A37" s="95" t="e">
        <f>'PEGAR AQUÍ'!#REF!</f>
        <v>#REF!</v>
      </c>
      <c r="B37" s="94" t="e">
        <f>'PEGAR AQUÍ'!#REF!</f>
        <v>#REF!</v>
      </c>
      <c r="C37" s="32" t="e">
        <f>'PEGAR AQUÍ'!#REF!</f>
        <v>#REF!</v>
      </c>
      <c r="D37" s="61" t="e">
        <f>'PEGAR AQUÍ'!#REF!</f>
        <v>#REF!</v>
      </c>
      <c r="E37" s="62"/>
      <c r="F37" s="66" t="e">
        <f>RIGHT('PEGAR AQUÍ'!#REF!,LEN('PEGAR AQUÍ'!#REF!)-22)</f>
        <v>#REF!</v>
      </c>
      <c r="G37" s="32"/>
      <c r="H37" s="56" t="e">
        <f>F7-F37</f>
        <v>#REF!</v>
      </c>
    </row>
    <row r="38" spans="1:8" s="63" customFormat="1" ht="18.75" customHeight="1" x14ac:dyDescent="0.25">
      <c r="A38" s="95" t="e">
        <f>'PEGAR AQUÍ'!#REF!</f>
        <v>#REF!</v>
      </c>
      <c r="B38" s="94" t="e">
        <f>'PEGAR AQUÍ'!#REF!</f>
        <v>#REF!</v>
      </c>
      <c r="C38" s="32" t="e">
        <f>'PEGAR AQUÍ'!#REF!</f>
        <v>#REF!</v>
      </c>
      <c r="D38" s="61" t="e">
        <f>'PEGAR AQUÍ'!#REF!</f>
        <v>#REF!</v>
      </c>
      <c r="E38" s="62"/>
      <c r="F38" s="66" t="e">
        <f>RIGHT('PEGAR AQUÍ'!#REF!,LEN('PEGAR AQUÍ'!#REF!)-22)</f>
        <v>#REF!</v>
      </c>
      <c r="G38" s="32"/>
      <c r="H38" s="56" t="e">
        <f>F7-F38</f>
        <v>#REF!</v>
      </c>
    </row>
    <row r="39" spans="1:8" s="63" customFormat="1" ht="18.75" customHeight="1" x14ac:dyDescent="0.25">
      <c r="A39" s="95" t="e">
        <f>'PEGAR AQUÍ'!#REF!</f>
        <v>#REF!</v>
      </c>
      <c r="B39" s="94" t="e">
        <f>'PEGAR AQUÍ'!#REF!</f>
        <v>#REF!</v>
      </c>
      <c r="C39" s="32" t="e">
        <f>'PEGAR AQUÍ'!#REF!</f>
        <v>#REF!</v>
      </c>
      <c r="D39" s="61" t="e">
        <f>'PEGAR AQUÍ'!#REF!</f>
        <v>#REF!</v>
      </c>
      <c r="E39" s="62"/>
      <c r="F39" s="66" t="e">
        <f>RIGHT('PEGAR AQUÍ'!#REF!,LEN('PEGAR AQUÍ'!#REF!)-22)</f>
        <v>#REF!</v>
      </c>
      <c r="G39" s="62"/>
      <c r="H39" s="56" t="e">
        <f>F7-F39</f>
        <v>#REF!</v>
      </c>
    </row>
    <row r="40" spans="1:8" s="63" customFormat="1" ht="18.75" customHeight="1" x14ac:dyDescent="0.25">
      <c r="A40" s="95" t="str">
        <f>'PEGAR AQUÍ'!B21</f>
        <v>VELASCO GALVIS</v>
      </c>
      <c r="B40" s="94" t="str">
        <f>'PEGAR AQUÍ'!C21</f>
        <v>RUDY MELISSA</v>
      </c>
      <c r="C40" s="32">
        <f>'PEGAR AQUÍ'!D21</f>
        <v>1095829590</v>
      </c>
      <c r="D40" s="61" t="str">
        <f>'PEGAR AQUÍ'!K21</f>
        <v>LQ-00157582</v>
      </c>
      <c r="E40" s="62"/>
      <c r="F40" s="66" t="str">
        <f>RIGHT('PEGAR AQUÍ'!J21,LEN('PEGAR AQUÍ'!J21)-22)</f>
        <v>134025</v>
      </c>
      <c r="G40" s="32"/>
      <c r="H40" s="56">
        <f>F7-F40</f>
        <v>0</v>
      </c>
    </row>
    <row r="41" spans="1:8" s="63" customFormat="1" ht="18.75" customHeight="1" x14ac:dyDescent="0.25">
      <c r="A41" s="95" t="e">
        <f>'PEGAR AQUÍ'!#REF!</f>
        <v>#REF!</v>
      </c>
      <c r="B41" s="94" t="e">
        <f>'PEGAR AQUÍ'!#REF!</f>
        <v>#REF!</v>
      </c>
      <c r="C41" s="32" t="e">
        <f>'PEGAR AQUÍ'!#REF!</f>
        <v>#REF!</v>
      </c>
      <c r="D41" s="61" t="e">
        <f>'PEGAR AQUÍ'!#REF!</f>
        <v>#REF!</v>
      </c>
      <c r="E41" s="62"/>
      <c r="F41" s="66" t="e">
        <f>RIGHT('PEGAR AQUÍ'!#REF!,LEN('PEGAR AQUÍ'!#REF!)-22)</f>
        <v>#REF!</v>
      </c>
      <c r="G41" s="32"/>
      <c r="H41" s="56" t="e">
        <f>F7-F41</f>
        <v>#REF!</v>
      </c>
    </row>
    <row r="42" spans="1:8" s="63" customFormat="1" ht="18.75" customHeight="1" x14ac:dyDescent="0.25">
      <c r="A42" s="95" t="e">
        <f>'PEGAR AQUÍ'!#REF!</f>
        <v>#REF!</v>
      </c>
      <c r="B42" s="94" t="e">
        <f>'PEGAR AQUÍ'!#REF!</f>
        <v>#REF!</v>
      </c>
      <c r="C42" s="32" t="e">
        <f>'PEGAR AQUÍ'!#REF!</f>
        <v>#REF!</v>
      </c>
      <c r="D42" s="61" t="e">
        <f>'PEGAR AQUÍ'!#REF!</f>
        <v>#REF!</v>
      </c>
      <c r="E42" s="62"/>
      <c r="F42" s="66" t="e">
        <f>RIGHT('PEGAR AQUÍ'!#REF!,LEN('PEGAR AQUÍ'!#REF!)-22)</f>
        <v>#REF!</v>
      </c>
      <c r="G42" s="32"/>
      <c r="H42" s="56" t="e">
        <f>F7-F42</f>
        <v>#REF!</v>
      </c>
    </row>
    <row r="43" spans="1:8" s="63" customFormat="1" ht="18.75" customHeight="1" x14ac:dyDescent="0.25">
      <c r="A43" s="95" t="str">
        <f>'PEGAR AQUÍ'!B22</f>
        <v>BAUTISTA CALA</v>
      </c>
      <c r="B43" s="94" t="str">
        <f>'PEGAR AQUÍ'!C22</f>
        <v>XIOMARA ANDREA</v>
      </c>
      <c r="C43" s="32">
        <f>'PEGAR AQUÍ'!D22</f>
        <v>1101693821</v>
      </c>
      <c r="D43" s="61" t="str">
        <f>'PEGAR AQUÍ'!K22</f>
        <v>LQ-00157589</v>
      </c>
      <c r="E43" s="62"/>
      <c r="F43" s="66" t="str">
        <f>RIGHT('PEGAR AQUÍ'!J22,LEN('PEGAR AQUÍ'!J22)-22)</f>
        <v>134025</v>
      </c>
      <c r="G43" s="32"/>
      <c r="H43" s="56">
        <f>F7-F43</f>
        <v>0</v>
      </c>
    </row>
    <row r="44" spans="1:8" s="63" customFormat="1" ht="18.75" customHeight="1" x14ac:dyDescent="0.25">
      <c r="A44" s="95" t="e">
        <f>'PEGAR AQUÍ'!#REF!</f>
        <v>#REF!</v>
      </c>
      <c r="B44" s="94" t="e">
        <f>'PEGAR AQUÍ'!#REF!</f>
        <v>#REF!</v>
      </c>
      <c r="C44" s="32" t="e">
        <f>'PEGAR AQUÍ'!#REF!</f>
        <v>#REF!</v>
      </c>
      <c r="D44" s="61" t="e">
        <f>'PEGAR AQUÍ'!#REF!</f>
        <v>#REF!</v>
      </c>
      <c r="E44" s="62"/>
      <c r="F44" s="66" t="e">
        <f>RIGHT('PEGAR AQUÍ'!#REF!,LEN('PEGAR AQUÍ'!#REF!)-22)</f>
        <v>#REF!</v>
      </c>
      <c r="G44" s="62"/>
      <c r="H44" s="56" t="e">
        <f>F7-F44</f>
        <v>#REF!</v>
      </c>
    </row>
    <row r="45" spans="1:8" s="63" customFormat="1" ht="18.75" customHeight="1" x14ac:dyDescent="0.25">
      <c r="A45" s="95" t="e">
        <f>'PEGAR AQUÍ'!#REF!</f>
        <v>#REF!</v>
      </c>
      <c r="B45" s="94" t="e">
        <f>'PEGAR AQUÍ'!#REF!</f>
        <v>#REF!</v>
      </c>
      <c r="C45" s="32" t="e">
        <f>'PEGAR AQUÍ'!#REF!</f>
        <v>#REF!</v>
      </c>
      <c r="D45" s="61" t="e">
        <f>'PEGAR AQUÍ'!#REF!</f>
        <v>#REF!</v>
      </c>
      <c r="E45" s="62"/>
      <c r="F45" s="66" t="e">
        <f>RIGHT('PEGAR AQUÍ'!#REF!,LEN('PEGAR AQUÍ'!#REF!)-22)</f>
        <v>#REF!</v>
      </c>
      <c r="G45" s="32"/>
      <c r="H45" s="56" t="e">
        <f>F7-F45</f>
        <v>#REF!</v>
      </c>
    </row>
    <row r="46" spans="1:8" s="63" customFormat="1" ht="18.75" customHeight="1" x14ac:dyDescent="0.25">
      <c r="A46" s="95" t="e">
        <f>'PEGAR AQUÍ'!#REF!</f>
        <v>#REF!</v>
      </c>
      <c r="B46" s="94" t="e">
        <f>'PEGAR AQUÍ'!#REF!</f>
        <v>#REF!</v>
      </c>
      <c r="C46" s="32" t="e">
        <f>'PEGAR AQUÍ'!#REF!</f>
        <v>#REF!</v>
      </c>
      <c r="D46" s="61" t="e">
        <f>'PEGAR AQUÍ'!#REF!</f>
        <v>#REF!</v>
      </c>
      <c r="E46" s="62"/>
      <c r="F46" s="66" t="e">
        <f>RIGHT('PEGAR AQUÍ'!#REF!,LEN('PEGAR AQUÍ'!#REF!)-22)</f>
        <v>#REF!</v>
      </c>
      <c r="G46" s="32"/>
      <c r="H46" s="56" t="e">
        <f>F7-F46</f>
        <v>#REF!</v>
      </c>
    </row>
    <row r="47" spans="1:8" s="63" customFormat="1" ht="18.75" customHeight="1" x14ac:dyDescent="0.25">
      <c r="A47" s="95" t="e">
        <f>'PEGAR AQUÍ'!#REF!</f>
        <v>#REF!</v>
      </c>
      <c r="B47" s="94" t="e">
        <f>'PEGAR AQUÍ'!#REF!</f>
        <v>#REF!</v>
      </c>
      <c r="C47" s="32" t="e">
        <f>'PEGAR AQUÍ'!#REF!</f>
        <v>#REF!</v>
      </c>
      <c r="D47" s="61" t="e">
        <f>'PEGAR AQUÍ'!#REF!</f>
        <v>#REF!</v>
      </c>
      <c r="E47" s="62"/>
      <c r="F47" s="66" t="e">
        <f>RIGHT('PEGAR AQUÍ'!#REF!,LEN('PEGAR AQUÍ'!#REF!)-22)</f>
        <v>#REF!</v>
      </c>
      <c r="G47" s="32"/>
      <c r="H47" s="56" t="e">
        <f>F7-F47</f>
        <v>#REF!</v>
      </c>
    </row>
    <row r="48" spans="1:8" s="63" customFormat="1" ht="18.75" customHeight="1" x14ac:dyDescent="0.25">
      <c r="A48" s="95" t="str">
        <f>'PEGAR AQUÍ'!B23</f>
        <v>JAIMES SIERRA</v>
      </c>
      <c r="B48" s="94" t="str">
        <f>'PEGAR AQUÍ'!C23</f>
        <v>CARLOS HUMBERTO</v>
      </c>
      <c r="C48" s="32">
        <f>'PEGAR AQUÍ'!D23</f>
        <v>1095928305</v>
      </c>
      <c r="D48" s="61" t="str">
        <f>'PEGAR AQUÍ'!K23</f>
        <v>LQ-00156141</v>
      </c>
      <c r="E48" s="62"/>
      <c r="F48" s="66" t="str">
        <f>RIGHT('PEGAR AQUÍ'!J23,LEN('PEGAR AQUÍ'!J23)-22)</f>
        <v>134025</v>
      </c>
      <c r="G48" s="32"/>
      <c r="H48" s="56">
        <f>F7-F48</f>
        <v>0</v>
      </c>
    </row>
    <row r="49" spans="1:8" s="63" customFormat="1" ht="18.75" customHeight="1" x14ac:dyDescent="0.25">
      <c r="A49" s="95" t="e">
        <f>'PEGAR AQUÍ'!#REF!</f>
        <v>#REF!</v>
      </c>
      <c r="B49" s="94" t="e">
        <f>'PEGAR AQUÍ'!#REF!</f>
        <v>#REF!</v>
      </c>
      <c r="C49" s="32" t="e">
        <f>'PEGAR AQUÍ'!#REF!</f>
        <v>#REF!</v>
      </c>
      <c r="D49" s="61" t="e">
        <f>'PEGAR AQUÍ'!#REF!</f>
        <v>#REF!</v>
      </c>
      <c r="E49" s="62"/>
      <c r="F49" s="66" t="e">
        <f>RIGHT('PEGAR AQUÍ'!#REF!,LEN('PEGAR AQUÍ'!#REF!)-22)</f>
        <v>#REF!</v>
      </c>
      <c r="G49" s="62"/>
      <c r="H49" s="56" t="e">
        <f>F7-F49</f>
        <v>#REF!</v>
      </c>
    </row>
    <row r="50" spans="1:8" x14ac:dyDescent="0.25">
      <c r="A50" s="76" t="s">
        <v>37</v>
      </c>
      <c r="B50" s="77"/>
      <c r="C50" s="78"/>
      <c r="D50" s="78"/>
      <c r="E50" s="79"/>
      <c r="F50" s="80"/>
      <c r="G50" s="80"/>
      <c r="H50" s="81"/>
    </row>
    <row r="51" spans="1:8" x14ac:dyDescent="0.25">
      <c r="A51" s="82"/>
      <c r="B51" s="83"/>
      <c r="C51" s="84"/>
      <c r="D51" s="84"/>
      <c r="E51" s="85"/>
      <c r="F51" s="86"/>
      <c r="G51" s="86"/>
      <c r="H51" s="87"/>
    </row>
    <row r="52" spans="1:8" x14ac:dyDescent="0.25">
      <c r="A52" s="88"/>
      <c r="B52" s="84"/>
      <c r="C52" s="84"/>
      <c r="D52" s="84"/>
      <c r="E52" s="84"/>
      <c r="F52" s="84"/>
      <c r="G52" s="84"/>
      <c r="H52" s="87"/>
    </row>
    <row r="53" spans="1:8" x14ac:dyDescent="0.25">
      <c r="A53" s="76" t="s">
        <v>48</v>
      </c>
      <c r="B53" s="89"/>
      <c r="C53" s="89" t="s">
        <v>38</v>
      </c>
      <c r="D53" s="90"/>
      <c r="E53" s="78"/>
      <c r="F53" s="78"/>
      <c r="G53" s="78"/>
      <c r="H53" s="81"/>
    </row>
    <row r="54" spans="1:8" x14ac:dyDescent="0.25">
      <c r="A54" s="91" t="s">
        <v>39</v>
      </c>
      <c r="B54" s="92"/>
      <c r="C54" s="92"/>
      <c r="D54" s="92"/>
      <c r="E54" s="92"/>
      <c r="F54" s="92"/>
      <c r="G54" s="92"/>
      <c r="H54" s="93"/>
    </row>
    <row r="55" spans="1:8" x14ac:dyDescent="0.25">
      <c r="B55" s="33"/>
      <c r="C55" s="33"/>
      <c r="D55" s="33"/>
      <c r="E55" s="33"/>
      <c r="F55" s="67"/>
      <c r="G55" s="33"/>
      <c r="H55" s="33"/>
    </row>
    <row r="56" spans="1:8" x14ac:dyDescent="0.25">
      <c r="B56" s="33"/>
      <c r="C56" s="33"/>
      <c r="D56" s="33"/>
      <c r="E56" s="33"/>
      <c r="F56" s="67"/>
      <c r="G56" s="33"/>
      <c r="H56" s="33"/>
    </row>
    <row r="57" spans="1:8" x14ac:dyDescent="0.25">
      <c r="B57" s="33"/>
      <c r="C57" s="33"/>
      <c r="D57" s="33"/>
      <c r="E57" s="33"/>
      <c r="F57" s="67"/>
      <c r="G57" s="33"/>
      <c r="H57" s="33"/>
    </row>
    <row r="58" spans="1:8" x14ac:dyDescent="0.25">
      <c r="B58" s="33"/>
      <c r="C58" s="33"/>
      <c r="D58" s="33"/>
      <c r="E58" s="33"/>
      <c r="F58" s="67"/>
      <c r="G58" s="33"/>
      <c r="H58" s="33"/>
    </row>
    <row r="59" spans="1:8" x14ac:dyDescent="0.25">
      <c r="B59" s="33"/>
      <c r="C59" s="33"/>
      <c r="D59" s="33"/>
      <c r="E59" s="33"/>
      <c r="F59" s="67"/>
      <c r="G59" s="33"/>
      <c r="H59" s="33"/>
    </row>
    <row r="60" spans="1:8" x14ac:dyDescent="0.25">
      <c r="B60" s="33"/>
      <c r="C60" s="33"/>
      <c r="D60" s="33"/>
      <c r="E60" s="33"/>
      <c r="F60" s="67"/>
      <c r="G60" s="33"/>
      <c r="H60" s="33"/>
    </row>
    <row r="61" spans="1:8" x14ac:dyDescent="0.25">
      <c r="B61" s="33"/>
      <c r="C61" s="33"/>
      <c r="D61" s="33"/>
      <c r="E61" s="33"/>
      <c r="F61" s="67"/>
      <c r="G61" s="33"/>
      <c r="H61" s="33"/>
    </row>
    <row r="62" spans="1:8" x14ac:dyDescent="0.25">
      <c r="B62" s="33"/>
      <c r="C62" s="33"/>
      <c r="D62" s="33"/>
      <c r="E62" s="33"/>
      <c r="F62" s="67"/>
      <c r="G62" s="33"/>
      <c r="H62" s="33"/>
    </row>
    <row r="63" spans="1:8" x14ac:dyDescent="0.25">
      <c r="B63" s="33"/>
      <c r="C63" s="33"/>
      <c r="D63" s="33"/>
      <c r="E63" s="33"/>
      <c r="F63" s="67"/>
      <c r="G63" s="33"/>
      <c r="H63" s="33"/>
    </row>
    <row r="64" spans="1:8" x14ac:dyDescent="0.25">
      <c r="B64" s="33"/>
      <c r="C64" s="33"/>
      <c r="D64" s="33"/>
      <c r="E64" s="33"/>
      <c r="F64" s="67"/>
      <c r="G64" s="33"/>
      <c r="H64" s="33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R-DC-86 V.01</vt:lpstr>
      <vt:lpstr>R-DC-87 V,01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2015-11-11T19:27:12Z</cp:lastPrinted>
  <dcterms:created xsi:type="dcterms:W3CDTF">2014-05-29T03:12:03Z</dcterms:created>
  <dcterms:modified xsi:type="dcterms:W3CDTF">2015-12-17T21:08:26Z</dcterms:modified>
</cp:coreProperties>
</file>